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iniciusfava\Desktop\Orçamentos\LAR DOCE LAR\"/>
    </mc:Choice>
  </mc:AlternateContent>
  <bookViews>
    <workbookView xWindow="1005" yWindow="1005" windowWidth="15000" windowHeight="10005" firstSheet="2" activeTab="2"/>
  </bookViews>
  <sheets>
    <sheet name="Hidraulico" sheetId="16" state="hidden" r:id="rId1"/>
    <sheet name="Hidrossanitário" sheetId="17" state="hidden" r:id="rId2"/>
    <sheet name="MAPA DE COTAÇÃO" sheetId="13" r:id="rId3"/>
    <sheet name="ENCARGOS SOCIAIS" sheetId="2" r:id="rId4"/>
    <sheet name="RESUMO" sheetId="4" r:id="rId5"/>
    <sheet name="Arquitetonico" sheetId="14" state="hidden" r:id="rId6"/>
    <sheet name="LAR DOCE LAR Eletrica-Lista" sheetId="15" state="hidden" r:id="rId7"/>
    <sheet name="Muro estrutural" sheetId="18" state="hidden" r:id="rId8"/>
    <sheet name="Lar Doce Lar" sheetId="19" state="hidden" r:id="rId9"/>
    <sheet name="Planilha Orçamentária " sheetId="5" r:id="rId10"/>
    <sheet name="CRONOGRAMA" sheetId="3" r:id="rId11"/>
    <sheet name="BDI - Aliquota ISSQN - 5,0%" sheetId="6" r:id="rId12"/>
    <sheet name="Composições" sheetId="7" r:id="rId13"/>
    <sheet name="Referencia composição" sheetId="9" r:id="rId14"/>
  </sheets>
  <externalReferences>
    <externalReference r:id="rId15"/>
    <externalReference r:id="rId16"/>
    <externalReference r:id="rId17"/>
  </externalReferences>
  <definedNames>
    <definedName name="_xlnm._FilterDatabase" localSheetId="12" hidden="1">Composições!$E$1:$E$193</definedName>
    <definedName name="_xlnm._FilterDatabase" localSheetId="9" hidden="1">'Planilha Orçamentária '!$C$1:$C$203</definedName>
    <definedName name="_xlnm.Print_Area" localSheetId="5">Arquitetonico!$A$1:$J$166</definedName>
    <definedName name="_xlnm.Print_Area" localSheetId="11">'BDI - Aliquota ISSQN - 5,0%'!$A$1:$C$34</definedName>
    <definedName name="_xlnm.Print_Area" localSheetId="12">Composições!$A$1:$I$192</definedName>
    <definedName name="_xlnm.Print_Area" localSheetId="10">CRONOGRAMA!$A$1:$L$28</definedName>
    <definedName name="_xlnm.Print_Area" localSheetId="3">'ENCARGOS SOCIAIS'!$A$1:$D$38</definedName>
    <definedName name="_xlnm.Print_Area" localSheetId="0">Hidraulico!$A$1:$G$22</definedName>
    <definedName name="_xlnm.Print_Area" localSheetId="1">Hidrossanitário!$A$1:$JE$25</definedName>
    <definedName name="_xlnm.Print_Area" localSheetId="2">'MAPA DE COTAÇÃO'!$A$1:$J$33</definedName>
    <definedName name="_xlnm.Print_Area" localSheetId="7">'Muro estrutural'!$A$1:$C$22</definedName>
    <definedName name="_xlnm.Print_Area" localSheetId="9">'Planilha Orçamentária '!$A$1:$I$167</definedName>
    <definedName name="_xlnm.Print_Area" localSheetId="4">RESUMO!$A$1:$D$29</definedName>
    <definedName name="BDI">'[1]estimativa de custo IRMA DULCE'!$I$7</definedName>
    <definedName name="COMPOSICAO133" localSheetId="5">[1]ELÉTRICA!#REF!</definedName>
    <definedName name="COMPOSICAO133" localSheetId="11">[1]ELÉTRICA!#REF!</definedName>
    <definedName name="COMPOSICAO133" localSheetId="10">[1]ELÉTRICA!#REF!</definedName>
    <definedName name="COMPOSICAO133" localSheetId="3">[1]ELÉTRICA!#REF!</definedName>
    <definedName name="COMPOSICAO133" localSheetId="0">[1]ELÉTRICA!#REF!</definedName>
    <definedName name="COMPOSICAO133" localSheetId="1">[1]ELÉTRICA!#REF!</definedName>
    <definedName name="COMPOSICAO133" localSheetId="2">[1]ELÉTRICA!#REF!</definedName>
    <definedName name="COMPOSICAO133" localSheetId="4">[1]ELÉTRICA!#REF!</definedName>
    <definedName name="COMPOSICAO133">[1]ELÉTRICA!#REF!</definedName>
    <definedName name="COMPOSICAOC138" localSheetId="5">[1]INFRA!#REF!</definedName>
    <definedName name="COMPOSICAOC138" localSheetId="11">[1]INFRA!#REF!</definedName>
    <definedName name="COMPOSICAOC138" localSheetId="10">[1]INFRA!#REF!</definedName>
    <definedName name="COMPOSICAOC138" localSheetId="3">[1]INFRA!#REF!</definedName>
    <definedName name="COMPOSICAOC138" localSheetId="0">[1]INFRA!#REF!</definedName>
    <definedName name="COMPOSICAOC138" localSheetId="1">[1]INFRA!#REF!</definedName>
    <definedName name="COMPOSICAOC138" localSheetId="2">[1]INFRA!#REF!</definedName>
    <definedName name="COMPOSICAOC138" localSheetId="4">[1]INFRA!#REF!</definedName>
    <definedName name="COMPOSICAOC138">[1]INFRA!#REF!</definedName>
    <definedName name="COMPOSICAOE131" localSheetId="5">[1]ELÉTRICA!#REF!</definedName>
    <definedName name="COMPOSICAOE131" localSheetId="11">[1]ELÉTRICA!#REF!</definedName>
    <definedName name="COMPOSICAOE131" localSheetId="10">[1]ELÉTRICA!#REF!</definedName>
    <definedName name="COMPOSICAOE131" localSheetId="3">[1]ELÉTRICA!#REF!</definedName>
    <definedName name="COMPOSICAOE131" localSheetId="0">[1]ELÉTRICA!#REF!</definedName>
    <definedName name="COMPOSICAOE131" localSheetId="1">[1]ELÉTRICA!#REF!</definedName>
    <definedName name="COMPOSICAOE131" localSheetId="2">[1]ELÉTRICA!#REF!</definedName>
    <definedName name="COMPOSICAOE131" localSheetId="4">[1]ELÉTRICA!#REF!</definedName>
    <definedName name="COMPOSICAOE131">[1]ELÉTRICA!#REF!</definedName>
    <definedName name="COMPOSICAOE132" localSheetId="5">[1]ELÉTRICA!#REF!</definedName>
    <definedName name="COMPOSICAOE132" localSheetId="11">[1]ELÉTRICA!#REF!</definedName>
    <definedName name="COMPOSICAOE132" localSheetId="10">[1]ELÉTRICA!#REF!</definedName>
    <definedName name="COMPOSICAOE132" localSheetId="3">[1]ELÉTRICA!#REF!</definedName>
    <definedName name="COMPOSICAOE132" localSheetId="0">[1]ELÉTRICA!#REF!</definedName>
    <definedName name="COMPOSICAOE132" localSheetId="1">[1]ELÉTRICA!#REF!</definedName>
    <definedName name="COMPOSICAOE132" localSheetId="2">[1]ELÉTRICA!#REF!</definedName>
    <definedName name="COMPOSICAOE132" localSheetId="4">[1]ELÉTRICA!#REF!</definedName>
    <definedName name="COMPOSICAOE132">[1]ELÉTRICA!#REF!</definedName>
    <definedName name="COMPOSICAOE133" localSheetId="5">[1]ELÉTRICA!#REF!</definedName>
    <definedName name="COMPOSICAOE133" localSheetId="11">[1]ELÉTRICA!#REF!</definedName>
    <definedName name="COMPOSICAOE133" localSheetId="10">[1]ELÉTRICA!#REF!</definedName>
    <definedName name="COMPOSICAOE133" localSheetId="3">[1]ELÉTRICA!#REF!</definedName>
    <definedName name="COMPOSICAOE133" localSheetId="0">[1]ELÉTRICA!#REF!</definedName>
    <definedName name="COMPOSICAOE133" localSheetId="1">[1]ELÉTRICA!#REF!</definedName>
    <definedName name="COMPOSICAOE133" localSheetId="2">[1]ELÉTRICA!#REF!</definedName>
    <definedName name="COMPOSICAOE133" localSheetId="4">[1]ELÉTRICA!#REF!</definedName>
    <definedName name="COMPOSICAOE133">[1]ELÉTRICA!#REF!</definedName>
    <definedName name="COMPOSICAOE134" localSheetId="5">[1]ELÉTRICA!#REF!</definedName>
    <definedName name="COMPOSICAOE134" localSheetId="11">[1]ELÉTRICA!#REF!</definedName>
    <definedName name="COMPOSICAOE134" localSheetId="10">[1]ELÉTRICA!#REF!</definedName>
    <definedName name="COMPOSICAOE134" localSheetId="3">[1]ELÉTRICA!#REF!</definedName>
    <definedName name="COMPOSICAOE134" localSheetId="0">[1]ELÉTRICA!#REF!</definedName>
    <definedName name="COMPOSICAOE134" localSheetId="1">[1]ELÉTRICA!#REF!</definedName>
    <definedName name="COMPOSICAOE134" localSheetId="2">[1]ELÉTRICA!#REF!</definedName>
    <definedName name="COMPOSICAOE134" localSheetId="4">[1]ELÉTRICA!#REF!</definedName>
    <definedName name="COMPOSICAOE134">[1]ELÉTRICA!#REF!</definedName>
    <definedName name="COMPOSICAOE136">[1]ELÉTRICA!$F$25</definedName>
    <definedName name="COMPOSICAOE137" localSheetId="5">[1]ELÉTRICA!#REF!</definedName>
    <definedName name="COMPOSICAOE137" localSheetId="11">[1]ELÉTRICA!#REF!</definedName>
    <definedName name="COMPOSICAOE137" localSheetId="10">[1]ELÉTRICA!#REF!</definedName>
    <definedName name="COMPOSICAOE137" localSheetId="3">[1]ELÉTRICA!#REF!</definedName>
    <definedName name="COMPOSICAOE137" localSheetId="0">[1]ELÉTRICA!#REF!</definedName>
    <definedName name="COMPOSICAOE137" localSheetId="1">[1]ELÉTRICA!#REF!</definedName>
    <definedName name="COMPOSICAOE137" localSheetId="2">[1]ELÉTRICA!#REF!</definedName>
    <definedName name="COMPOSICAOE137" localSheetId="4">[1]ELÉTRICA!#REF!</definedName>
    <definedName name="COMPOSICAOE137">[1]ELÉTRICA!#REF!</definedName>
    <definedName name="COMPOSICAOE139" localSheetId="5">[1]ELÉTRICA!#REF!</definedName>
    <definedName name="COMPOSICAOE139" localSheetId="11">[1]ELÉTRICA!#REF!</definedName>
    <definedName name="COMPOSICAOE139" localSheetId="10">[1]ELÉTRICA!#REF!</definedName>
    <definedName name="COMPOSICAOE139" localSheetId="3">[1]ELÉTRICA!#REF!</definedName>
    <definedName name="COMPOSICAOE139" localSheetId="0">[1]ELÉTRICA!#REF!</definedName>
    <definedName name="COMPOSICAOE139" localSheetId="1">[1]ELÉTRICA!#REF!</definedName>
    <definedName name="COMPOSICAOE139" localSheetId="2">[1]ELÉTRICA!#REF!</definedName>
    <definedName name="COMPOSICAOE139" localSheetId="4">[1]ELÉTRICA!#REF!</definedName>
    <definedName name="COMPOSICAOE139">[1]ELÉTRICA!#REF!</definedName>
    <definedName name="COMPOSICAOE140" localSheetId="5">[1]ELÉTRICA!#REF!</definedName>
    <definedName name="COMPOSICAOE140" localSheetId="11">[1]ELÉTRICA!#REF!</definedName>
    <definedName name="COMPOSICAOE140" localSheetId="10">[1]ELÉTRICA!#REF!</definedName>
    <definedName name="COMPOSICAOE140" localSheetId="3">[1]ELÉTRICA!#REF!</definedName>
    <definedName name="COMPOSICAOE140" localSheetId="0">[1]ELÉTRICA!#REF!</definedName>
    <definedName name="COMPOSICAOE140" localSheetId="1">[1]ELÉTRICA!#REF!</definedName>
    <definedName name="COMPOSICAOE140" localSheetId="2">[1]ELÉTRICA!#REF!</definedName>
    <definedName name="COMPOSICAOE140" localSheetId="4">[1]ELÉTRICA!#REF!</definedName>
    <definedName name="COMPOSICAOE140">[1]ELÉTRICA!#REF!</definedName>
    <definedName name="COMPOSICAOE141" localSheetId="5">[1]ELÉTRICA!#REF!</definedName>
    <definedName name="COMPOSICAOE141" localSheetId="11">[1]ELÉTRICA!#REF!</definedName>
    <definedName name="COMPOSICAOE141" localSheetId="10">[1]ELÉTRICA!#REF!</definedName>
    <definedName name="COMPOSICAOE141" localSheetId="3">[1]ELÉTRICA!#REF!</definedName>
    <definedName name="COMPOSICAOE141" localSheetId="0">[1]ELÉTRICA!#REF!</definedName>
    <definedName name="COMPOSICAOE141" localSheetId="1">[1]ELÉTRICA!#REF!</definedName>
    <definedName name="COMPOSICAOE141" localSheetId="2">[1]ELÉTRICA!#REF!</definedName>
    <definedName name="COMPOSICAOE141" localSheetId="4">[1]ELÉTRICA!#REF!</definedName>
    <definedName name="COMPOSICAOE141">[1]ELÉTRICA!#REF!</definedName>
    <definedName name="COMPOSICAOE142" localSheetId="5">[1]ELÉTRICA!#REF!</definedName>
    <definedName name="COMPOSICAOE142" localSheetId="11">[1]ELÉTRICA!#REF!</definedName>
    <definedName name="COMPOSICAOE142" localSheetId="10">[1]ELÉTRICA!#REF!</definedName>
    <definedName name="COMPOSICAOE142" localSheetId="3">[1]ELÉTRICA!#REF!</definedName>
    <definedName name="COMPOSICAOE142" localSheetId="0">[1]ELÉTRICA!#REF!</definedName>
    <definedName name="COMPOSICAOE142" localSheetId="1">[1]ELÉTRICA!#REF!</definedName>
    <definedName name="COMPOSICAOE142" localSheetId="2">[1]ELÉTRICA!#REF!</definedName>
    <definedName name="COMPOSICAOE142" localSheetId="4">[1]ELÉTRICA!#REF!</definedName>
    <definedName name="COMPOSICAOE142">[1]ELÉTRICA!#REF!</definedName>
    <definedName name="COMPOSICAOE143" localSheetId="5">[1]ELÉTRICA!#REF!</definedName>
    <definedName name="COMPOSICAOE143" localSheetId="11">[1]ELÉTRICA!#REF!</definedName>
    <definedName name="COMPOSICAOE143" localSheetId="10">[1]ELÉTRICA!#REF!</definedName>
    <definedName name="COMPOSICAOE143" localSheetId="3">[1]ELÉTRICA!#REF!</definedName>
    <definedName name="COMPOSICAOE143" localSheetId="0">[1]ELÉTRICA!#REF!</definedName>
    <definedName name="COMPOSICAOE143" localSheetId="1">[1]ELÉTRICA!#REF!</definedName>
    <definedName name="COMPOSICAOE143" localSheetId="2">[1]ELÉTRICA!#REF!</definedName>
    <definedName name="COMPOSICAOE143" localSheetId="4">[1]ELÉTRICA!#REF!</definedName>
    <definedName name="COMPOSICAOE143">[1]ELÉTRICA!#REF!</definedName>
    <definedName name="COMPOSICAOE144" localSheetId="5">[1]ELÉTRICA!#REF!</definedName>
    <definedName name="COMPOSICAOE144" localSheetId="11">[1]ELÉTRICA!#REF!</definedName>
    <definedName name="COMPOSICAOE144" localSheetId="10">[1]ELÉTRICA!#REF!</definedName>
    <definedName name="COMPOSICAOE144" localSheetId="3">[1]ELÉTRICA!#REF!</definedName>
    <definedName name="COMPOSICAOE144" localSheetId="0">[1]ELÉTRICA!#REF!</definedName>
    <definedName name="COMPOSICAOE144" localSheetId="1">[1]ELÉTRICA!#REF!</definedName>
    <definedName name="COMPOSICAOE144" localSheetId="2">[1]ELÉTRICA!#REF!</definedName>
    <definedName name="COMPOSICAOE144" localSheetId="4">[1]ELÉTRICA!#REF!</definedName>
    <definedName name="COMPOSICAOE144">[1]ELÉTRICA!#REF!</definedName>
    <definedName name="COMPOSICAOE145" localSheetId="5">[1]ELÉTRICA!#REF!</definedName>
    <definedName name="COMPOSICAOE145" localSheetId="11">[1]ELÉTRICA!#REF!</definedName>
    <definedName name="COMPOSICAOE145" localSheetId="10">[1]ELÉTRICA!#REF!</definedName>
    <definedName name="COMPOSICAOE145" localSheetId="3">[1]ELÉTRICA!#REF!</definedName>
    <definedName name="COMPOSICAOE145" localSheetId="0">[1]ELÉTRICA!#REF!</definedName>
    <definedName name="COMPOSICAOE145" localSheetId="1">[1]ELÉTRICA!#REF!</definedName>
    <definedName name="COMPOSICAOE145" localSheetId="2">[1]ELÉTRICA!#REF!</definedName>
    <definedName name="COMPOSICAOE145" localSheetId="4">[1]ELÉTRICA!#REF!</definedName>
    <definedName name="COMPOSICAOE145">[1]ELÉTRICA!#REF!</definedName>
    <definedName name="COMPOSICAOE146" localSheetId="5">[1]ELÉTRICA!#REF!</definedName>
    <definedName name="COMPOSICAOE146" localSheetId="11">[1]ELÉTRICA!#REF!</definedName>
    <definedName name="COMPOSICAOE146" localSheetId="10">[1]ELÉTRICA!#REF!</definedName>
    <definedName name="COMPOSICAOE146" localSheetId="3">[1]ELÉTRICA!#REF!</definedName>
    <definedName name="COMPOSICAOE146" localSheetId="0">[1]ELÉTRICA!#REF!</definedName>
    <definedName name="COMPOSICAOE146" localSheetId="1">[1]ELÉTRICA!#REF!</definedName>
    <definedName name="COMPOSICAOE146" localSheetId="2">[1]ELÉTRICA!#REF!</definedName>
    <definedName name="COMPOSICAOE146" localSheetId="4">[1]ELÉTRICA!#REF!</definedName>
    <definedName name="COMPOSICAOE146">[1]ELÉTRICA!#REF!</definedName>
    <definedName name="COMPOSICAOE147" localSheetId="5">[1]ELÉTRICA!#REF!</definedName>
    <definedName name="COMPOSICAOE147" localSheetId="11">[1]ELÉTRICA!#REF!</definedName>
    <definedName name="COMPOSICAOE147" localSheetId="10">[1]ELÉTRICA!#REF!</definedName>
    <definedName name="COMPOSICAOE147" localSheetId="3">[1]ELÉTRICA!#REF!</definedName>
    <definedName name="COMPOSICAOE147" localSheetId="0">[1]ELÉTRICA!#REF!</definedName>
    <definedName name="COMPOSICAOE147" localSheetId="1">[1]ELÉTRICA!#REF!</definedName>
    <definedName name="COMPOSICAOE147" localSheetId="2">[1]ELÉTRICA!#REF!</definedName>
    <definedName name="COMPOSICAOE147" localSheetId="4">[1]ELÉTRICA!#REF!</definedName>
    <definedName name="COMPOSICAOE147">[1]ELÉTRICA!#REF!</definedName>
    <definedName name="COMPOSICAOE148" localSheetId="5">[1]ELÉTRICA!#REF!</definedName>
    <definedName name="COMPOSICAOE148" localSheetId="11">[1]ELÉTRICA!#REF!</definedName>
    <definedName name="COMPOSICAOE148" localSheetId="10">[1]ELÉTRICA!#REF!</definedName>
    <definedName name="COMPOSICAOE148" localSheetId="3">[1]ELÉTRICA!#REF!</definedName>
    <definedName name="COMPOSICAOE148" localSheetId="0">[1]ELÉTRICA!#REF!</definedName>
    <definedName name="COMPOSICAOE148" localSheetId="1">[1]ELÉTRICA!#REF!</definedName>
    <definedName name="COMPOSICAOE148" localSheetId="2">[1]ELÉTRICA!#REF!</definedName>
    <definedName name="COMPOSICAOE148" localSheetId="4">[1]ELÉTRICA!#REF!</definedName>
    <definedName name="COMPOSICAOE148">[1]ELÉTRICA!#REF!</definedName>
    <definedName name="COMPOSICAOE149" localSheetId="5">[1]ELÉTRICA!#REF!</definedName>
    <definedName name="COMPOSICAOE149" localSheetId="11">[1]ELÉTRICA!#REF!</definedName>
    <definedName name="COMPOSICAOE149" localSheetId="10">[1]ELÉTRICA!#REF!</definedName>
    <definedName name="COMPOSICAOE149" localSheetId="3">[1]ELÉTRICA!#REF!</definedName>
    <definedName name="COMPOSICAOE149" localSheetId="0">[1]ELÉTRICA!#REF!</definedName>
    <definedName name="COMPOSICAOE149" localSheetId="1">[1]ELÉTRICA!#REF!</definedName>
    <definedName name="COMPOSICAOE149" localSheetId="2">[1]ELÉTRICA!#REF!</definedName>
    <definedName name="COMPOSICAOE149" localSheetId="4">[1]ELÉTRICA!#REF!</definedName>
    <definedName name="COMPOSICAOE149">[1]ELÉTRICA!#REF!</definedName>
    <definedName name="COMPOSICAOE150" localSheetId="5">[1]ELÉTRICA!#REF!</definedName>
    <definedName name="COMPOSICAOE150" localSheetId="11">[1]ELÉTRICA!#REF!</definedName>
    <definedName name="COMPOSICAOE150" localSheetId="10">[1]ELÉTRICA!#REF!</definedName>
    <definedName name="COMPOSICAOE150" localSheetId="3">[1]ELÉTRICA!#REF!</definedName>
    <definedName name="COMPOSICAOE150" localSheetId="0">[1]ELÉTRICA!#REF!</definedName>
    <definedName name="COMPOSICAOE150" localSheetId="1">[1]ELÉTRICA!#REF!</definedName>
    <definedName name="COMPOSICAOE150" localSheetId="2">[1]ELÉTRICA!#REF!</definedName>
    <definedName name="COMPOSICAOE150" localSheetId="4">[1]ELÉTRICA!#REF!</definedName>
    <definedName name="COMPOSICAOE150">[1]ELÉTRICA!#REF!</definedName>
    <definedName name="COMPOSICAOE151" localSheetId="5">[1]ELÉTRICA!#REF!</definedName>
    <definedName name="COMPOSICAOE151" localSheetId="11">[1]ELÉTRICA!#REF!</definedName>
    <definedName name="COMPOSICAOE151" localSheetId="10">[1]ELÉTRICA!#REF!</definedName>
    <definedName name="COMPOSICAOE151" localSheetId="3">[1]ELÉTRICA!#REF!</definedName>
    <definedName name="COMPOSICAOE151" localSheetId="0">[1]ELÉTRICA!#REF!</definedName>
    <definedName name="COMPOSICAOE151" localSheetId="1">[1]ELÉTRICA!#REF!</definedName>
    <definedName name="COMPOSICAOE151" localSheetId="2">[1]ELÉTRICA!#REF!</definedName>
    <definedName name="COMPOSICAOE151" localSheetId="4">[1]ELÉTRICA!#REF!</definedName>
    <definedName name="COMPOSICAOE151">[1]ELÉTRICA!#REF!</definedName>
    <definedName name="COMPOSICAOE152" localSheetId="5">[1]ELÉTRICA!#REF!</definedName>
    <definedName name="COMPOSICAOE152" localSheetId="11">[1]ELÉTRICA!#REF!</definedName>
    <definedName name="COMPOSICAOE152" localSheetId="10">[1]ELÉTRICA!#REF!</definedName>
    <definedName name="COMPOSICAOE152" localSheetId="3">[1]ELÉTRICA!#REF!</definedName>
    <definedName name="COMPOSICAOE152" localSheetId="0">[1]ELÉTRICA!#REF!</definedName>
    <definedName name="COMPOSICAOE152" localSheetId="1">[1]ELÉTRICA!#REF!</definedName>
    <definedName name="COMPOSICAOE152" localSheetId="2">[1]ELÉTRICA!#REF!</definedName>
    <definedName name="COMPOSICAOE152" localSheetId="4">[1]ELÉTRICA!#REF!</definedName>
    <definedName name="COMPOSICAOE152">[1]ELÉTRICA!#REF!</definedName>
    <definedName name="COMPOSICAOE154" localSheetId="5">[1]ELÉTRICA!#REF!</definedName>
    <definedName name="COMPOSICAOE154" localSheetId="11">[1]ELÉTRICA!#REF!</definedName>
    <definedName name="COMPOSICAOE154" localSheetId="10">[1]ELÉTRICA!#REF!</definedName>
    <definedName name="COMPOSICAOE154" localSheetId="3">[1]ELÉTRICA!#REF!</definedName>
    <definedName name="COMPOSICAOE154" localSheetId="0">[1]ELÉTRICA!#REF!</definedName>
    <definedName name="COMPOSICAOE154" localSheetId="1">[1]ELÉTRICA!#REF!</definedName>
    <definedName name="COMPOSICAOE154" localSheetId="2">[1]ELÉTRICA!#REF!</definedName>
    <definedName name="COMPOSICAOE154" localSheetId="4">[1]ELÉTRICA!#REF!</definedName>
    <definedName name="COMPOSICAOE154">[1]ELÉTRICA!#REF!</definedName>
    <definedName name="COMPOSICAOE19" localSheetId="5">#REF!</definedName>
    <definedName name="COMPOSICAOE19" localSheetId="11">#REF!</definedName>
    <definedName name="COMPOSICAOE19" localSheetId="10">#REF!</definedName>
    <definedName name="COMPOSICAOE19" localSheetId="3">#REF!</definedName>
    <definedName name="COMPOSICAOE19" localSheetId="0">#REF!</definedName>
    <definedName name="COMPOSICAOE19" localSheetId="1">#REF!</definedName>
    <definedName name="COMPOSICAOE19" localSheetId="2">#REF!</definedName>
    <definedName name="COMPOSICAOE19" localSheetId="4">#REF!</definedName>
    <definedName name="COMPOSICAOE19">#REF!</definedName>
    <definedName name="COMPOSICAOE20" localSheetId="5">#REF!</definedName>
    <definedName name="COMPOSICAOE20" localSheetId="11">#REF!</definedName>
    <definedName name="COMPOSICAOE20" localSheetId="10">#REF!</definedName>
    <definedName name="COMPOSICAOE20" localSheetId="3">#REF!</definedName>
    <definedName name="COMPOSICAOE20" localSheetId="0">#REF!</definedName>
    <definedName name="COMPOSICAOE20" localSheetId="1">#REF!</definedName>
    <definedName name="COMPOSICAOE20" localSheetId="2">#REF!</definedName>
    <definedName name="COMPOSICAOE20" localSheetId="4">#REF!</definedName>
    <definedName name="COMPOSICAOE20">#REF!</definedName>
    <definedName name="COMPOSICAOE21" localSheetId="5">#REF!</definedName>
    <definedName name="COMPOSICAOE21" localSheetId="11">#REF!</definedName>
    <definedName name="COMPOSICAOE21" localSheetId="10">#REF!</definedName>
    <definedName name="COMPOSICAOE21" localSheetId="3">#REF!</definedName>
    <definedName name="COMPOSICAOE21" localSheetId="0">#REF!</definedName>
    <definedName name="COMPOSICAOE21" localSheetId="1">#REF!</definedName>
    <definedName name="COMPOSICAOE21" localSheetId="2">#REF!</definedName>
    <definedName name="COMPOSICAOE21" localSheetId="4">#REF!</definedName>
    <definedName name="COMPOSICAOE21">#REF!</definedName>
    <definedName name="COMPOSICAOE22" localSheetId="5">#REF!</definedName>
    <definedName name="COMPOSICAOE22" localSheetId="11">#REF!</definedName>
    <definedName name="COMPOSICAOE22" localSheetId="10">#REF!</definedName>
    <definedName name="COMPOSICAOE22" localSheetId="3">#REF!</definedName>
    <definedName name="COMPOSICAOE22" localSheetId="0">#REF!</definedName>
    <definedName name="COMPOSICAOE22" localSheetId="1">#REF!</definedName>
    <definedName name="COMPOSICAOE22" localSheetId="2">#REF!</definedName>
    <definedName name="COMPOSICAOE22" localSheetId="4">#REF!</definedName>
    <definedName name="COMPOSICAOE22">#REF!</definedName>
    <definedName name="COMPOSICAOE23" localSheetId="5">#REF!</definedName>
    <definedName name="COMPOSICAOE23" localSheetId="11">#REF!</definedName>
    <definedName name="COMPOSICAOE23" localSheetId="10">#REF!</definedName>
    <definedName name="COMPOSICAOE23" localSheetId="3">#REF!</definedName>
    <definedName name="COMPOSICAOE23" localSheetId="0">#REF!</definedName>
    <definedName name="COMPOSICAOE23" localSheetId="1">#REF!</definedName>
    <definedName name="COMPOSICAOE23" localSheetId="2">#REF!</definedName>
    <definedName name="COMPOSICAOE23" localSheetId="4">#REF!</definedName>
    <definedName name="COMPOSICAOE23">#REF!</definedName>
    <definedName name="COMPOSICAOE24" localSheetId="5">#REF!</definedName>
    <definedName name="COMPOSICAOE24" localSheetId="11">#REF!</definedName>
    <definedName name="COMPOSICAOE24" localSheetId="10">#REF!</definedName>
    <definedName name="COMPOSICAOE24" localSheetId="3">#REF!</definedName>
    <definedName name="COMPOSICAOE24" localSheetId="0">#REF!</definedName>
    <definedName name="COMPOSICAOE24" localSheetId="1">#REF!</definedName>
    <definedName name="COMPOSICAOE24" localSheetId="2">#REF!</definedName>
    <definedName name="COMPOSICAOE24" localSheetId="4">#REF!</definedName>
    <definedName name="COMPOSICAOE24">#REF!</definedName>
    <definedName name="COMPOSICAOI1" localSheetId="5">#REF!</definedName>
    <definedName name="COMPOSICAOI1" localSheetId="11">#REF!</definedName>
    <definedName name="COMPOSICAOI1" localSheetId="10">#REF!</definedName>
    <definedName name="COMPOSICAOI1" localSheetId="3">#REF!</definedName>
    <definedName name="COMPOSICAOI1" localSheetId="0">#REF!</definedName>
    <definedName name="COMPOSICAOI1" localSheetId="1">#REF!</definedName>
    <definedName name="COMPOSICAOI1" localSheetId="2">#REF!</definedName>
    <definedName name="COMPOSICAOI1" localSheetId="4">#REF!</definedName>
    <definedName name="COMPOSICAOI1">#REF!</definedName>
    <definedName name="COMPOSICAOI10" localSheetId="5">#REF!</definedName>
    <definedName name="COMPOSICAOI10" localSheetId="11">#REF!</definedName>
    <definedName name="COMPOSICAOI10" localSheetId="10">#REF!</definedName>
    <definedName name="COMPOSICAOI10" localSheetId="3">#REF!</definedName>
    <definedName name="COMPOSICAOI10" localSheetId="0">#REF!</definedName>
    <definedName name="COMPOSICAOI10" localSheetId="1">#REF!</definedName>
    <definedName name="COMPOSICAOI10" localSheetId="2">#REF!</definedName>
    <definedName name="COMPOSICAOI10" localSheetId="4">#REF!</definedName>
    <definedName name="COMPOSICAOI10">#REF!</definedName>
    <definedName name="COMPOSICAOI100">[1]INFRA!$F$80</definedName>
    <definedName name="COMPOSICAOI101">[1]INFRA!$F$98</definedName>
    <definedName name="COMPOSICAOI102">[1]INFRA!$F$116</definedName>
    <definedName name="COMPOSICAOI103">[1]INFRA!$F$134</definedName>
    <definedName name="COMPOSICAOI104">[1]INFRA!$F$152</definedName>
    <definedName name="COMPOSICAOI105">[1]INFRA!$F$170</definedName>
    <definedName name="COMPOSICAOI106">[1]INFRA!$F$188</definedName>
    <definedName name="COMPOSICAOI107">[1]INFRA!$F$206</definedName>
    <definedName name="COMPOSICAOI108">[1]INFRA!$F$224</definedName>
    <definedName name="COMPOSICAOI109" localSheetId="5">[1]INFRA!#REF!</definedName>
    <definedName name="COMPOSICAOI109" localSheetId="11">[1]INFRA!#REF!</definedName>
    <definedName name="COMPOSICAOI109" localSheetId="10">[1]INFRA!#REF!</definedName>
    <definedName name="COMPOSICAOI109" localSheetId="3">[1]INFRA!#REF!</definedName>
    <definedName name="COMPOSICAOI109" localSheetId="0">[1]INFRA!#REF!</definedName>
    <definedName name="COMPOSICAOI109" localSheetId="1">[1]INFRA!#REF!</definedName>
    <definedName name="COMPOSICAOI109" localSheetId="2">[1]INFRA!#REF!</definedName>
    <definedName name="COMPOSICAOI109" localSheetId="4">[1]INFRA!#REF!</definedName>
    <definedName name="COMPOSICAOI109">[1]INFRA!#REF!</definedName>
    <definedName name="COMPOSICAOI11" localSheetId="5">#REF!</definedName>
    <definedName name="COMPOSICAOI11" localSheetId="11">#REF!</definedName>
    <definedName name="COMPOSICAOI11" localSheetId="10">#REF!</definedName>
    <definedName name="COMPOSICAOI11" localSheetId="3">#REF!</definedName>
    <definedName name="COMPOSICAOI11" localSheetId="0">#REF!</definedName>
    <definedName name="COMPOSICAOI11" localSheetId="1">#REF!</definedName>
    <definedName name="COMPOSICAOI11" localSheetId="2">#REF!</definedName>
    <definedName name="COMPOSICAOI11" localSheetId="4">#REF!</definedName>
    <definedName name="COMPOSICAOI11">#REF!</definedName>
    <definedName name="COMPOSICAOI110" localSheetId="5">[1]INFRA!#REF!</definedName>
    <definedName name="COMPOSICAOI110" localSheetId="11">[1]INFRA!#REF!</definedName>
    <definedName name="COMPOSICAOI110" localSheetId="10">[1]INFRA!#REF!</definedName>
    <definedName name="COMPOSICAOI110" localSheetId="3">[1]INFRA!#REF!</definedName>
    <definedName name="COMPOSICAOI110" localSheetId="0">[1]INFRA!#REF!</definedName>
    <definedName name="COMPOSICAOI110" localSheetId="1">[1]INFRA!#REF!</definedName>
    <definedName name="COMPOSICAOI110" localSheetId="2">[1]INFRA!#REF!</definedName>
    <definedName name="COMPOSICAOI110" localSheetId="4">[1]INFRA!#REF!</definedName>
    <definedName name="COMPOSICAOI110">[1]INFRA!#REF!</definedName>
    <definedName name="COMPOSICAOI111">[1]INFRA!$F$242</definedName>
    <definedName name="COMPOSICAOI112">[1]INFRA!$F$261</definedName>
    <definedName name="COMPOSICAOI113">[1]INFRA!$F$279</definedName>
    <definedName name="COMPOSICAOI114" localSheetId="5">[1]INFRA!#REF!</definedName>
    <definedName name="COMPOSICAOI114" localSheetId="11">[1]INFRA!#REF!</definedName>
    <definedName name="COMPOSICAOI114" localSheetId="10">[1]INFRA!#REF!</definedName>
    <definedName name="COMPOSICAOI114" localSheetId="3">[1]INFRA!#REF!</definedName>
    <definedName name="COMPOSICAOI114" localSheetId="0">[1]INFRA!#REF!</definedName>
    <definedName name="COMPOSICAOI114" localSheetId="1">[1]INFRA!#REF!</definedName>
    <definedName name="COMPOSICAOI114" localSheetId="2">[1]INFRA!#REF!</definedName>
    <definedName name="COMPOSICAOI114" localSheetId="4">[1]INFRA!#REF!</definedName>
    <definedName name="COMPOSICAOI114">[1]INFRA!#REF!</definedName>
    <definedName name="COMPOSICAOI115" localSheetId="5">[1]INFRA!#REF!</definedName>
    <definedName name="COMPOSICAOI115" localSheetId="11">[1]INFRA!#REF!</definedName>
    <definedName name="COMPOSICAOI115" localSheetId="10">[1]INFRA!#REF!</definedName>
    <definedName name="COMPOSICAOI115" localSheetId="3">[1]INFRA!#REF!</definedName>
    <definedName name="COMPOSICAOI115" localSheetId="0">[1]INFRA!#REF!</definedName>
    <definedName name="COMPOSICAOI115" localSheetId="1">[1]INFRA!#REF!</definedName>
    <definedName name="COMPOSICAOI115" localSheetId="2">[1]INFRA!#REF!</definedName>
    <definedName name="COMPOSICAOI115" localSheetId="4">[1]INFRA!#REF!</definedName>
    <definedName name="COMPOSICAOI115">[1]INFRA!#REF!</definedName>
    <definedName name="COMPOSICAOI116">[1]INFRA!$F$297</definedName>
    <definedName name="COMPOSICAOI117" localSheetId="5">[1]INFRA!#REF!</definedName>
    <definedName name="COMPOSICAOI117" localSheetId="11">[1]INFRA!#REF!</definedName>
    <definedName name="COMPOSICAOI117" localSheetId="10">[1]INFRA!#REF!</definedName>
    <definedName name="COMPOSICAOI117" localSheetId="3">[1]INFRA!#REF!</definedName>
    <definedName name="COMPOSICAOI117" localSheetId="0">[1]INFRA!#REF!</definedName>
    <definedName name="COMPOSICAOI117" localSheetId="1">[1]INFRA!#REF!</definedName>
    <definedName name="COMPOSICAOI117" localSheetId="2">[1]INFRA!#REF!</definedName>
    <definedName name="COMPOSICAOI117" localSheetId="4">[1]INFRA!#REF!</definedName>
    <definedName name="COMPOSICAOI117">[1]INFRA!#REF!</definedName>
    <definedName name="COMPOSICAOI118">[1]INFRA!$F$315</definedName>
    <definedName name="COMPOSICAOI119" localSheetId="5">[1]INFRA!#REF!</definedName>
    <definedName name="COMPOSICAOI119" localSheetId="11">[1]INFRA!#REF!</definedName>
    <definedName name="COMPOSICAOI119" localSheetId="10">[1]INFRA!#REF!</definedName>
    <definedName name="COMPOSICAOI119" localSheetId="3">[1]INFRA!#REF!</definedName>
    <definedName name="COMPOSICAOI119" localSheetId="0">[1]INFRA!#REF!</definedName>
    <definedName name="COMPOSICAOI119" localSheetId="1">[1]INFRA!#REF!</definedName>
    <definedName name="COMPOSICAOI119" localSheetId="2">[1]INFRA!#REF!</definedName>
    <definedName name="COMPOSICAOI119" localSheetId="4">[1]INFRA!#REF!</definedName>
    <definedName name="COMPOSICAOI119">[1]INFRA!#REF!</definedName>
    <definedName name="COMPOSICAOI12" localSheetId="5">#REF!</definedName>
    <definedName name="COMPOSICAOI12" localSheetId="11">#REF!</definedName>
    <definedName name="COMPOSICAOI12" localSheetId="10">#REF!</definedName>
    <definedName name="COMPOSICAOI12" localSheetId="3">#REF!</definedName>
    <definedName name="COMPOSICAOI12" localSheetId="0">#REF!</definedName>
    <definedName name="COMPOSICAOI12" localSheetId="1">#REF!</definedName>
    <definedName name="COMPOSICAOI12" localSheetId="2">#REF!</definedName>
    <definedName name="COMPOSICAOI12" localSheetId="4">#REF!</definedName>
    <definedName name="COMPOSICAOI12">#REF!</definedName>
    <definedName name="COMPOSICAOI120">[1]INFRA!$F$334</definedName>
    <definedName name="COMPOSICAOI121">[1]INFRA!$F$352</definedName>
    <definedName name="COMPOSICAOI122">[1]INFRA!$F$370</definedName>
    <definedName name="COMPOSICAOI123">[1]INFRA!$F$388</definedName>
    <definedName name="COMPOSICAOI124">[1]INFRA!$F$406</definedName>
    <definedName name="COMPOSICAOI125">[1]INFRA!$F$424</definedName>
    <definedName name="COMPOSICAOI126">[1]INFRA!$F$442</definedName>
    <definedName name="COMPOSICAOI127">[1]INFRA!$F$460</definedName>
    <definedName name="COMPOSICAOI128">[1]INFRA!$F$478</definedName>
    <definedName name="COMPOSICAOI129">[1]INFRA!$F$496</definedName>
    <definedName name="COMPOSICAOI13" localSheetId="5">#REF!</definedName>
    <definedName name="COMPOSICAOI13" localSheetId="11">#REF!</definedName>
    <definedName name="COMPOSICAOI13" localSheetId="10">#REF!</definedName>
    <definedName name="COMPOSICAOI13" localSheetId="3">#REF!</definedName>
    <definedName name="COMPOSICAOI13" localSheetId="0">#REF!</definedName>
    <definedName name="COMPOSICAOI13" localSheetId="1">#REF!</definedName>
    <definedName name="COMPOSICAOI13" localSheetId="2">#REF!</definedName>
    <definedName name="COMPOSICAOI13" localSheetId="4">#REF!</definedName>
    <definedName name="COMPOSICAOI13">#REF!</definedName>
    <definedName name="COMPOSICAOI130">[1]INFRA!$F$514</definedName>
    <definedName name="COMPOSICAOI135" localSheetId="5">[1]ELÉTRICA!#REF!</definedName>
    <definedName name="COMPOSICAOI135" localSheetId="11">[1]ELÉTRICA!#REF!</definedName>
    <definedName name="COMPOSICAOI135" localSheetId="10">[1]ELÉTRICA!#REF!</definedName>
    <definedName name="COMPOSICAOI135" localSheetId="3">[1]ELÉTRICA!#REF!</definedName>
    <definedName name="COMPOSICAOI135" localSheetId="0">[1]ELÉTRICA!#REF!</definedName>
    <definedName name="COMPOSICAOI135" localSheetId="1">[1]ELÉTRICA!#REF!</definedName>
    <definedName name="COMPOSICAOI135" localSheetId="2">[1]ELÉTRICA!#REF!</definedName>
    <definedName name="COMPOSICAOI135" localSheetId="4">[1]ELÉTRICA!#REF!</definedName>
    <definedName name="COMPOSICAOI135">[1]ELÉTRICA!#REF!</definedName>
    <definedName name="COMPOSICAOI14" localSheetId="5">#REF!</definedName>
    <definedName name="COMPOSICAOI14" localSheetId="11">#REF!</definedName>
    <definedName name="COMPOSICAOI14" localSheetId="10">#REF!</definedName>
    <definedName name="COMPOSICAOI14" localSheetId="3">#REF!</definedName>
    <definedName name="COMPOSICAOI14" localSheetId="0">#REF!</definedName>
    <definedName name="COMPOSICAOI14" localSheetId="1">#REF!</definedName>
    <definedName name="COMPOSICAOI14" localSheetId="2">#REF!</definedName>
    <definedName name="COMPOSICAOI14" localSheetId="4">#REF!</definedName>
    <definedName name="COMPOSICAOI14">#REF!</definedName>
    <definedName name="COMPOSICAOI15" localSheetId="5">#REF!</definedName>
    <definedName name="COMPOSICAOI15" localSheetId="11">#REF!</definedName>
    <definedName name="COMPOSICAOI15" localSheetId="10">#REF!</definedName>
    <definedName name="COMPOSICAOI15" localSheetId="3">#REF!</definedName>
    <definedName name="COMPOSICAOI15" localSheetId="0">#REF!</definedName>
    <definedName name="COMPOSICAOI15" localSheetId="1">#REF!</definedName>
    <definedName name="COMPOSICAOI15" localSheetId="2">#REF!</definedName>
    <definedName name="COMPOSICAOI15" localSheetId="4">#REF!</definedName>
    <definedName name="COMPOSICAOI15">#REF!</definedName>
    <definedName name="COMPOSICAOI153" localSheetId="5">[1]INFRA!#REF!</definedName>
    <definedName name="COMPOSICAOI153" localSheetId="11">[1]INFRA!#REF!</definedName>
    <definedName name="COMPOSICAOI153" localSheetId="10">[1]INFRA!#REF!</definedName>
    <definedName name="COMPOSICAOI153" localSheetId="3">[1]INFRA!#REF!</definedName>
    <definedName name="COMPOSICAOI153" localSheetId="0">[1]INFRA!#REF!</definedName>
    <definedName name="COMPOSICAOI153" localSheetId="1">[1]INFRA!#REF!</definedName>
    <definedName name="COMPOSICAOI153" localSheetId="2">[1]INFRA!#REF!</definedName>
    <definedName name="COMPOSICAOI153" localSheetId="4">[1]INFRA!#REF!</definedName>
    <definedName name="COMPOSICAOI153">[1]INFRA!#REF!</definedName>
    <definedName name="COMPOSICAOI155" localSheetId="5">[1]INFRA!#REF!</definedName>
    <definedName name="COMPOSICAOI155" localSheetId="11">[1]INFRA!#REF!</definedName>
    <definedName name="COMPOSICAOI155" localSheetId="10">[1]INFRA!#REF!</definedName>
    <definedName name="COMPOSICAOI155" localSheetId="3">[1]INFRA!#REF!</definedName>
    <definedName name="COMPOSICAOI155" localSheetId="0">[1]INFRA!#REF!</definedName>
    <definedName name="COMPOSICAOI155" localSheetId="1">[1]INFRA!#REF!</definedName>
    <definedName name="COMPOSICAOI155" localSheetId="2">[1]INFRA!#REF!</definedName>
    <definedName name="COMPOSICAOI155" localSheetId="4">[1]INFRA!#REF!</definedName>
    <definedName name="COMPOSICAOI155">[1]INFRA!#REF!</definedName>
    <definedName name="COMPOSICAOI156" localSheetId="5">[1]INFRA!#REF!</definedName>
    <definedName name="COMPOSICAOI156" localSheetId="11">[1]INFRA!#REF!</definedName>
    <definedName name="COMPOSICAOI156" localSheetId="10">[1]INFRA!#REF!</definedName>
    <definedName name="COMPOSICAOI156" localSheetId="3">[1]INFRA!#REF!</definedName>
    <definedName name="COMPOSICAOI156" localSheetId="0">[1]INFRA!#REF!</definedName>
    <definedName name="COMPOSICAOI156" localSheetId="1">[1]INFRA!#REF!</definedName>
    <definedName name="COMPOSICAOI156" localSheetId="2">[1]INFRA!#REF!</definedName>
    <definedName name="COMPOSICAOI156" localSheetId="4">[1]INFRA!#REF!</definedName>
    <definedName name="COMPOSICAOI156">[1]INFRA!#REF!</definedName>
    <definedName name="COMPOSICAOI157" localSheetId="5">[1]INFRA!#REF!</definedName>
    <definedName name="COMPOSICAOI157" localSheetId="11">[1]INFRA!#REF!</definedName>
    <definedName name="COMPOSICAOI157" localSheetId="10">[1]INFRA!#REF!</definedName>
    <definedName name="COMPOSICAOI157" localSheetId="3">[1]INFRA!#REF!</definedName>
    <definedName name="COMPOSICAOI157" localSheetId="0">[1]INFRA!#REF!</definedName>
    <definedName name="COMPOSICAOI157" localSheetId="1">[1]INFRA!#REF!</definedName>
    <definedName name="COMPOSICAOI157" localSheetId="2">[1]INFRA!#REF!</definedName>
    <definedName name="COMPOSICAOI157" localSheetId="4">[1]INFRA!#REF!</definedName>
    <definedName name="COMPOSICAOI157">[1]INFRA!#REF!</definedName>
    <definedName name="COMPOSICAOI16" localSheetId="5">#REF!</definedName>
    <definedName name="COMPOSICAOI16" localSheetId="11">#REF!</definedName>
    <definedName name="COMPOSICAOI16" localSheetId="10">#REF!</definedName>
    <definedName name="COMPOSICAOI16" localSheetId="3">#REF!</definedName>
    <definedName name="COMPOSICAOI16" localSheetId="0">#REF!</definedName>
    <definedName name="COMPOSICAOI16" localSheetId="1">#REF!</definedName>
    <definedName name="COMPOSICAOI16" localSheetId="2">#REF!</definedName>
    <definedName name="COMPOSICAOI16" localSheetId="4">#REF!</definedName>
    <definedName name="COMPOSICAOI16">#REF!</definedName>
    <definedName name="COMPOSICAOI17" localSheetId="5">#REF!</definedName>
    <definedName name="COMPOSICAOI17" localSheetId="11">#REF!</definedName>
    <definedName name="COMPOSICAOI17" localSheetId="10">#REF!</definedName>
    <definedName name="COMPOSICAOI17" localSheetId="3">#REF!</definedName>
    <definedName name="COMPOSICAOI17" localSheetId="0">#REF!</definedName>
    <definedName name="COMPOSICAOI17" localSheetId="1">#REF!</definedName>
    <definedName name="COMPOSICAOI17" localSheetId="2">#REF!</definedName>
    <definedName name="COMPOSICAOI17" localSheetId="4">#REF!</definedName>
    <definedName name="COMPOSICAOI17">#REF!</definedName>
    <definedName name="COMPOSICAOI18" localSheetId="5">#REF!</definedName>
    <definedName name="COMPOSICAOI18" localSheetId="11">#REF!</definedName>
    <definedName name="COMPOSICAOI18" localSheetId="10">#REF!</definedName>
    <definedName name="COMPOSICAOI18" localSheetId="3">#REF!</definedName>
    <definedName name="COMPOSICAOI18" localSheetId="0">#REF!</definedName>
    <definedName name="COMPOSICAOI18" localSheetId="1">#REF!</definedName>
    <definedName name="COMPOSICAOI18" localSheetId="2">#REF!</definedName>
    <definedName name="COMPOSICAOI18" localSheetId="4">#REF!</definedName>
    <definedName name="COMPOSICAOI18">#REF!</definedName>
    <definedName name="COMPOSICAOI2" localSheetId="5">#REF!</definedName>
    <definedName name="COMPOSICAOI2" localSheetId="11">#REF!</definedName>
    <definedName name="COMPOSICAOI2" localSheetId="10">#REF!</definedName>
    <definedName name="COMPOSICAOI2" localSheetId="3">#REF!</definedName>
    <definedName name="COMPOSICAOI2" localSheetId="0">#REF!</definedName>
    <definedName name="COMPOSICAOI2" localSheetId="1">#REF!</definedName>
    <definedName name="COMPOSICAOI2" localSheetId="2">#REF!</definedName>
    <definedName name="COMPOSICAOI2" localSheetId="4">#REF!</definedName>
    <definedName name="COMPOSICAOI2">#REF!</definedName>
    <definedName name="COMPOSICAOI200" localSheetId="5">[1]INFRA!#REF!</definedName>
    <definedName name="COMPOSICAOI200" localSheetId="11">[1]INFRA!#REF!</definedName>
    <definedName name="COMPOSICAOI200" localSheetId="10">[1]INFRA!#REF!</definedName>
    <definedName name="COMPOSICAOI200" localSheetId="3">[1]INFRA!#REF!</definedName>
    <definedName name="COMPOSICAOI200" localSheetId="0">[1]INFRA!#REF!</definedName>
    <definedName name="COMPOSICAOI200" localSheetId="1">[1]INFRA!#REF!</definedName>
    <definedName name="COMPOSICAOI200" localSheetId="2">[1]INFRA!#REF!</definedName>
    <definedName name="COMPOSICAOI200" localSheetId="4">[1]INFRA!#REF!</definedName>
    <definedName name="COMPOSICAOI200">[1]INFRA!#REF!</definedName>
    <definedName name="COMPOSICAOI202" localSheetId="5">[1]INFRA!#REF!</definedName>
    <definedName name="COMPOSICAOI202" localSheetId="11">[1]INFRA!#REF!</definedName>
    <definedName name="COMPOSICAOI202" localSheetId="10">[1]INFRA!#REF!</definedName>
    <definedName name="COMPOSICAOI202" localSheetId="3">[1]INFRA!#REF!</definedName>
    <definedName name="COMPOSICAOI202" localSheetId="0">[1]INFRA!#REF!</definedName>
    <definedName name="COMPOSICAOI202" localSheetId="1">[1]INFRA!#REF!</definedName>
    <definedName name="COMPOSICAOI202" localSheetId="2">[1]INFRA!#REF!</definedName>
    <definedName name="COMPOSICAOI202" localSheetId="4">[1]INFRA!#REF!</definedName>
    <definedName name="COMPOSICAOI202">[1]INFRA!#REF!</definedName>
    <definedName name="COMPOSICAOI203">[1]INFRA!$F$532</definedName>
    <definedName name="COMPOSICAOI204" localSheetId="5">[1]INFRA!#REF!</definedName>
    <definedName name="COMPOSICAOI204" localSheetId="11">[1]INFRA!#REF!</definedName>
    <definedName name="COMPOSICAOI204" localSheetId="10">[1]INFRA!#REF!</definedName>
    <definedName name="COMPOSICAOI204" localSheetId="3">[1]INFRA!#REF!</definedName>
    <definedName name="COMPOSICAOI204" localSheetId="0">[1]INFRA!#REF!</definedName>
    <definedName name="COMPOSICAOI204" localSheetId="1">[1]INFRA!#REF!</definedName>
    <definedName name="COMPOSICAOI204" localSheetId="2">[1]INFRA!#REF!</definedName>
    <definedName name="COMPOSICAOI204" localSheetId="4">[1]INFRA!#REF!</definedName>
    <definedName name="COMPOSICAOI204">[1]INFRA!#REF!</definedName>
    <definedName name="COMPOSICAOI3" localSheetId="5">#REF!</definedName>
    <definedName name="COMPOSICAOI3" localSheetId="11">#REF!</definedName>
    <definedName name="COMPOSICAOI3" localSheetId="10">#REF!</definedName>
    <definedName name="COMPOSICAOI3" localSheetId="3">#REF!</definedName>
    <definedName name="COMPOSICAOI3" localSheetId="0">#REF!</definedName>
    <definedName name="COMPOSICAOI3" localSheetId="1">#REF!</definedName>
    <definedName name="COMPOSICAOI3" localSheetId="2">#REF!</definedName>
    <definedName name="COMPOSICAOI3" localSheetId="4">#REF!</definedName>
    <definedName name="COMPOSICAOI3">#REF!</definedName>
    <definedName name="COMPOSICAOI4" localSheetId="5">#REF!</definedName>
    <definedName name="COMPOSICAOI4" localSheetId="11">#REF!</definedName>
    <definedName name="COMPOSICAOI4" localSheetId="10">#REF!</definedName>
    <definedName name="COMPOSICAOI4" localSheetId="3">#REF!</definedName>
    <definedName name="COMPOSICAOI4" localSheetId="0">#REF!</definedName>
    <definedName name="COMPOSICAOI4" localSheetId="1">#REF!</definedName>
    <definedName name="COMPOSICAOI4" localSheetId="2">#REF!</definedName>
    <definedName name="COMPOSICAOI4" localSheetId="4">#REF!</definedName>
    <definedName name="COMPOSICAOI4">#REF!</definedName>
    <definedName name="COMPOSICAOI5" localSheetId="5">#REF!</definedName>
    <definedName name="COMPOSICAOI5" localSheetId="11">#REF!</definedName>
    <definedName name="COMPOSICAOI5" localSheetId="10">#REF!</definedName>
    <definedName name="COMPOSICAOI5" localSheetId="3">#REF!</definedName>
    <definedName name="COMPOSICAOI5" localSheetId="0">#REF!</definedName>
    <definedName name="COMPOSICAOI5" localSheetId="1">#REF!</definedName>
    <definedName name="COMPOSICAOI5" localSheetId="2">#REF!</definedName>
    <definedName name="COMPOSICAOI5" localSheetId="4">#REF!</definedName>
    <definedName name="COMPOSICAOI5">#REF!</definedName>
    <definedName name="COMPOSICAOI6" localSheetId="5">#REF!</definedName>
    <definedName name="COMPOSICAOI6" localSheetId="11">#REF!</definedName>
    <definedName name="COMPOSICAOI6" localSheetId="10">#REF!</definedName>
    <definedName name="COMPOSICAOI6" localSheetId="3">#REF!</definedName>
    <definedName name="COMPOSICAOI6" localSheetId="0">#REF!</definedName>
    <definedName name="COMPOSICAOI6" localSheetId="1">#REF!</definedName>
    <definedName name="COMPOSICAOI6" localSheetId="2">#REF!</definedName>
    <definedName name="COMPOSICAOI6" localSheetId="4">#REF!</definedName>
    <definedName name="COMPOSICAOI6">#REF!</definedName>
    <definedName name="COMPOSICAOI7" localSheetId="5">#REF!</definedName>
    <definedName name="COMPOSICAOI7" localSheetId="11">#REF!</definedName>
    <definedName name="COMPOSICAOI7" localSheetId="10">#REF!</definedName>
    <definedName name="COMPOSICAOI7" localSheetId="3">#REF!</definedName>
    <definedName name="COMPOSICAOI7" localSheetId="0">#REF!</definedName>
    <definedName name="COMPOSICAOI7" localSheetId="1">#REF!</definedName>
    <definedName name="COMPOSICAOI7" localSheetId="2">#REF!</definedName>
    <definedName name="COMPOSICAOI7" localSheetId="4">#REF!</definedName>
    <definedName name="COMPOSICAOI7">#REF!</definedName>
    <definedName name="COMPOSICAOI8" localSheetId="5">#REF!</definedName>
    <definedName name="COMPOSICAOI8" localSheetId="11">#REF!</definedName>
    <definedName name="COMPOSICAOI8" localSheetId="10">#REF!</definedName>
    <definedName name="COMPOSICAOI8" localSheetId="3">#REF!</definedName>
    <definedName name="COMPOSICAOI8" localSheetId="0">#REF!</definedName>
    <definedName name="COMPOSICAOI8" localSheetId="1">#REF!</definedName>
    <definedName name="COMPOSICAOI8" localSheetId="2">#REF!</definedName>
    <definedName name="COMPOSICAOI8" localSheetId="4">#REF!</definedName>
    <definedName name="COMPOSICAOI8">#REF!</definedName>
    <definedName name="COMPOSICAOI87" localSheetId="5">[1]INFRA!#REF!</definedName>
    <definedName name="COMPOSICAOI87" localSheetId="11">[1]INFRA!#REF!</definedName>
    <definedName name="COMPOSICAOI87" localSheetId="10">[1]INFRA!#REF!</definedName>
    <definedName name="COMPOSICAOI87" localSheetId="3">[1]INFRA!#REF!</definedName>
    <definedName name="COMPOSICAOI87" localSheetId="0">[1]INFRA!#REF!</definedName>
    <definedName name="COMPOSICAOI87" localSheetId="1">[1]INFRA!#REF!</definedName>
    <definedName name="COMPOSICAOI87" localSheetId="2">[1]INFRA!#REF!</definedName>
    <definedName name="COMPOSICAOI87" localSheetId="4">[1]INFRA!#REF!</definedName>
    <definedName name="COMPOSICAOI87">[1]INFRA!#REF!</definedName>
    <definedName name="COMPOSICAOI88" localSheetId="5">[1]INFRA!#REF!</definedName>
    <definedName name="COMPOSICAOI88" localSheetId="11">[1]INFRA!#REF!</definedName>
    <definedName name="COMPOSICAOI88" localSheetId="10">[1]INFRA!#REF!</definedName>
    <definedName name="COMPOSICAOI88" localSheetId="3">[1]INFRA!#REF!</definedName>
    <definedName name="COMPOSICAOI88" localSheetId="0">[1]INFRA!#REF!</definedName>
    <definedName name="COMPOSICAOI88" localSheetId="1">[1]INFRA!#REF!</definedName>
    <definedName name="COMPOSICAOI88" localSheetId="2">[1]INFRA!#REF!</definedName>
    <definedName name="COMPOSICAOI88" localSheetId="4">[1]INFRA!#REF!</definedName>
    <definedName name="COMPOSICAOI88">[1]INFRA!#REF!</definedName>
    <definedName name="COMPOSICAOI89" localSheetId="5">[1]INFRA!#REF!</definedName>
    <definedName name="COMPOSICAOI89" localSheetId="11">[1]INFRA!#REF!</definedName>
    <definedName name="COMPOSICAOI89" localSheetId="10">[1]INFRA!#REF!</definedName>
    <definedName name="COMPOSICAOI89" localSheetId="3">[1]INFRA!#REF!</definedName>
    <definedName name="COMPOSICAOI89" localSheetId="0">[1]INFRA!#REF!</definedName>
    <definedName name="COMPOSICAOI89" localSheetId="1">[1]INFRA!#REF!</definedName>
    <definedName name="COMPOSICAOI89" localSheetId="2">[1]INFRA!#REF!</definedName>
    <definedName name="COMPOSICAOI89" localSheetId="4">[1]INFRA!#REF!</definedName>
    <definedName name="COMPOSICAOI89">[1]INFRA!#REF!</definedName>
    <definedName name="COMPOSICAOI9">[1]INFRA!$F$27</definedName>
    <definedName name="COMPOSICAOI90" localSheetId="5">[1]INFRA!#REF!</definedName>
    <definedName name="COMPOSICAOI90" localSheetId="11">[1]INFRA!#REF!</definedName>
    <definedName name="COMPOSICAOI90" localSheetId="10">[1]INFRA!#REF!</definedName>
    <definedName name="COMPOSICAOI90" localSheetId="3">[1]INFRA!#REF!</definedName>
    <definedName name="COMPOSICAOI90" localSheetId="0">[1]INFRA!#REF!</definedName>
    <definedName name="COMPOSICAOI90" localSheetId="1">[1]INFRA!#REF!</definedName>
    <definedName name="COMPOSICAOI90" localSheetId="2">[1]INFRA!#REF!</definedName>
    <definedName name="COMPOSICAOI90" localSheetId="4">[1]INFRA!#REF!</definedName>
    <definedName name="COMPOSICAOI90">[1]INFRA!#REF!</definedName>
    <definedName name="COMPOSICAOI91" localSheetId="5">[1]INFRA!#REF!</definedName>
    <definedName name="COMPOSICAOI91" localSheetId="11">[1]INFRA!#REF!</definedName>
    <definedName name="COMPOSICAOI91" localSheetId="10">[1]INFRA!#REF!</definedName>
    <definedName name="COMPOSICAOI91" localSheetId="3">[1]INFRA!#REF!</definedName>
    <definedName name="COMPOSICAOI91" localSheetId="0">[1]INFRA!#REF!</definedName>
    <definedName name="COMPOSICAOI91" localSheetId="1">[1]INFRA!#REF!</definedName>
    <definedName name="COMPOSICAOI91" localSheetId="2">[1]INFRA!#REF!</definedName>
    <definedName name="COMPOSICAOI91" localSheetId="4">[1]INFRA!#REF!</definedName>
    <definedName name="COMPOSICAOI91">[1]INFRA!#REF!</definedName>
    <definedName name="COMPOSICAOI92" localSheetId="5">[1]INFRA!#REF!</definedName>
    <definedName name="COMPOSICAOI92" localSheetId="11">[1]INFRA!#REF!</definedName>
    <definedName name="COMPOSICAOI92" localSheetId="10">[1]INFRA!#REF!</definedName>
    <definedName name="COMPOSICAOI92" localSheetId="3">[1]INFRA!#REF!</definedName>
    <definedName name="COMPOSICAOI92" localSheetId="0">[1]INFRA!#REF!</definedName>
    <definedName name="COMPOSICAOI92" localSheetId="1">[1]INFRA!#REF!</definedName>
    <definedName name="COMPOSICAOI92" localSheetId="2">[1]INFRA!#REF!</definedName>
    <definedName name="COMPOSICAOI92" localSheetId="4">[1]INFRA!#REF!</definedName>
    <definedName name="COMPOSICAOI92">[1]INFRA!#REF!</definedName>
    <definedName name="COMPOSICAOI93" localSheetId="5">[1]INFRA!#REF!</definedName>
    <definedName name="COMPOSICAOI93" localSheetId="11">[1]INFRA!#REF!</definedName>
    <definedName name="COMPOSICAOI93" localSheetId="10">[1]INFRA!#REF!</definedName>
    <definedName name="COMPOSICAOI93" localSheetId="3">[1]INFRA!#REF!</definedName>
    <definedName name="COMPOSICAOI93" localSheetId="0">[1]INFRA!#REF!</definedName>
    <definedName name="COMPOSICAOI93" localSheetId="1">[1]INFRA!#REF!</definedName>
    <definedName name="COMPOSICAOI93" localSheetId="2">[1]INFRA!#REF!</definedName>
    <definedName name="COMPOSICAOI93" localSheetId="4">[1]INFRA!#REF!</definedName>
    <definedName name="COMPOSICAOI93">[1]INFRA!#REF!</definedName>
    <definedName name="COMPOSICAOI94" localSheetId="5">[1]INFRA!#REF!</definedName>
    <definedName name="COMPOSICAOI94" localSheetId="11">[1]INFRA!#REF!</definedName>
    <definedName name="COMPOSICAOI94" localSheetId="10">[1]INFRA!#REF!</definedName>
    <definedName name="COMPOSICAOI94" localSheetId="3">[1]INFRA!#REF!</definedName>
    <definedName name="COMPOSICAOI94" localSheetId="0">[1]INFRA!#REF!</definedName>
    <definedName name="COMPOSICAOI94" localSheetId="1">[1]INFRA!#REF!</definedName>
    <definedName name="COMPOSICAOI94" localSheetId="2">[1]INFRA!#REF!</definedName>
    <definedName name="COMPOSICAOI94" localSheetId="4">[1]INFRA!#REF!</definedName>
    <definedName name="COMPOSICAOI94">[1]INFRA!#REF!</definedName>
    <definedName name="COMPOSICAOI95">[1]INFRA!$F$44</definedName>
    <definedName name="COMPOSICAOI96" localSheetId="5">[1]INFRA!#REF!</definedName>
    <definedName name="COMPOSICAOI96" localSheetId="11">[1]INFRA!#REF!</definedName>
    <definedName name="COMPOSICAOI96" localSheetId="10">[1]INFRA!#REF!</definedName>
    <definedName name="COMPOSICAOI96" localSheetId="3">[1]INFRA!#REF!</definedName>
    <definedName name="COMPOSICAOI96" localSheetId="0">[1]INFRA!#REF!</definedName>
    <definedName name="COMPOSICAOI96" localSheetId="1">[1]INFRA!#REF!</definedName>
    <definedName name="COMPOSICAOI96" localSheetId="2">[1]INFRA!#REF!</definedName>
    <definedName name="COMPOSICAOI96" localSheetId="4">[1]INFRA!#REF!</definedName>
    <definedName name="COMPOSICAOI96">[1]INFRA!#REF!</definedName>
    <definedName name="COMPOSICAOI97" localSheetId="5">[1]INFRA!#REF!</definedName>
    <definedName name="COMPOSICAOI97" localSheetId="11">[1]INFRA!#REF!</definedName>
    <definedName name="COMPOSICAOI97" localSheetId="10">[1]INFRA!#REF!</definedName>
    <definedName name="COMPOSICAOI97" localSheetId="3">[1]INFRA!#REF!</definedName>
    <definedName name="COMPOSICAOI97" localSheetId="0">[1]INFRA!#REF!</definedName>
    <definedName name="COMPOSICAOI97" localSheetId="1">[1]INFRA!#REF!</definedName>
    <definedName name="COMPOSICAOI97" localSheetId="2">[1]INFRA!#REF!</definedName>
    <definedName name="COMPOSICAOI97" localSheetId="4">[1]INFRA!#REF!</definedName>
    <definedName name="COMPOSICAOI97">[1]INFRA!#REF!</definedName>
    <definedName name="COMPOSICAOI98" localSheetId="5">[1]INFRA!#REF!</definedName>
    <definedName name="COMPOSICAOI98" localSheetId="11">[1]INFRA!#REF!</definedName>
    <definedName name="COMPOSICAOI98" localSheetId="10">[1]INFRA!#REF!</definedName>
    <definedName name="COMPOSICAOI98" localSheetId="3">[1]INFRA!#REF!</definedName>
    <definedName name="COMPOSICAOI98" localSheetId="0">[1]INFRA!#REF!</definedName>
    <definedName name="COMPOSICAOI98" localSheetId="1">[1]INFRA!#REF!</definedName>
    <definedName name="COMPOSICAOI98" localSheetId="2">[1]INFRA!#REF!</definedName>
    <definedName name="COMPOSICAOI98" localSheetId="4">[1]INFRA!#REF!</definedName>
    <definedName name="COMPOSICAOI98">[1]INFRA!#REF!</definedName>
    <definedName name="COMPOSICAOI99">[1]INFRA!$F$62</definedName>
    <definedName name="COMPOSICAOL64">'[1]LÓGICA 2'!$F$24</definedName>
    <definedName name="COMPOSICAOL65">'[1]LÓGICA 2'!$F$42</definedName>
    <definedName name="COMPOSICAOL67">'[1]LÓGICA 2'!$F$78</definedName>
    <definedName name="COMPOSICAOL68">'[1]LÓGICA 2'!$F$96</definedName>
    <definedName name="COMPOSICAOL69">'[1]LÓGICA 2'!$F$116</definedName>
    <definedName name="COMPOSICAOL70">'[1]LÓGICA 2'!$F$134</definedName>
    <definedName name="COMPOSICAOL71" localSheetId="5">'[1]LÓGICA 2'!#REF!</definedName>
    <definedName name="COMPOSICAOL71" localSheetId="11">'[1]LÓGICA 2'!#REF!</definedName>
    <definedName name="COMPOSICAOL71" localSheetId="10">'[1]LÓGICA 2'!#REF!</definedName>
    <definedName name="COMPOSICAOL71" localSheetId="3">'[1]LÓGICA 2'!#REF!</definedName>
    <definedName name="COMPOSICAOL71" localSheetId="0">'[1]LÓGICA 2'!#REF!</definedName>
    <definedName name="COMPOSICAOL71" localSheetId="1">'[1]LÓGICA 2'!#REF!</definedName>
    <definedName name="COMPOSICAOL71" localSheetId="2">'[1]LÓGICA 2'!#REF!</definedName>
    <definedName name="COMPOSICAOL71" localSheetId="4">'[1]LÓGICA 2'!#REF!</definedName>
    <definedName name="COMPOSICAOL71">'[1]LÓGICA 2'!#REF!</definedName>
    <definedName name="COMPOSICAOL72">'[1]LÓGICA 2'!$F$155</definedName>
    <definedName name="COMPOSICAOL73">'[1]LÓGICA 2'!$F$177</definedName>
    <definedName name="COMPOSICAOL74" localSheetId="5">'[1]LÓGICA 2'!#REF!</definedName>
    <definedName name="COMPOSICAOL74" localSheetId="11">'[1]LÓGICA 2'!#REF!</definedName>
    <definedName name="COMPOSICAOL74" localSheetId="10">'[1]LÓGICA 2'!#REF!</definedName>
    <definedName name="COMPOSICAOL74" localSheetId="3">'[1]LÓGICA 2'!#REF!</definedName>
    <definedName name="COMPOSICAOL74" localSheetId="0">'[1]LÓGICA 2'!#REF!</definedName>
    <definedName name="COMPOSICAOL74" localSheetId="1">'[1]LÓGICA 2'!#REF!</definedName>
    <definedName name="COMPOSICAOL74" localSheetId="2">'[1]LÓGICA 2'!#REF!</definedName>
    <definedName name="COMPOSICAOL74" localSheetId="4">'[1]LÓGICA 2'!#REF!</definedName>
    <definedName name="COMPOSICAOL74">'[1]LÓGICA 2'!#REF!</definedName>
    <definedName name="COMPOSICAOL75" localSheetId="5">'[1]LÓGICA 2'!#REF!</definedName>
    <definedName name="COMPOSICAOL75" localSheetId="11">'[1]LÓGICA 2'!#REF!</definedName>
    <definedName name="COMPOSICAOL75" localSheetId="10">'[1]LÓGICA 2'!#REF!</definedName>
    <definedName name="COMPOSICAOL75" localSheetId="3">'[1]LÓGICA 2'!#REF!</definedName>
    <definedName name="COMPOSICAOL75" localSheetId="0">'[1]LÓGICA 2'!#REF!</definedName>
    <definedName name="COMPOSICAOL75" localSheetId="1">'[1]LÓGICA 2'!#REF!</definedName>
    <definedName name="COMPOSICAOL75" localSheetId="2">'[1]LÓGICA 2'!#REF!</definedName>
    <definedName name="COMPOSICAOL75" localSheetId="4">'[1]LÓGICA 2'!#REF!</definedName>
    <definedName name="COMPOSICAOL75">'[1]LÓGICA 2'!#REF!</definedName>
    <definedName name="COMPOSICAOL76">'[1]LÓGICA 2'!$F$195</definedName>
    <definedName name="COMPOSICAOL77">'[1]LÓGICA 2'!$F$213</definedName>
    <definedName name="COMPOSICAOL78">'[1]LÓGICA 2'!$F$231</definedName>
    <definedName name="COMPOSICAOL79">'[1]LÓGICA 2'!$F$249</definedName>
    <definedName name="COMPOSICAOL80">'[1]LÓGICA 2'!$F$267</definedName>
    <definedName name="COMPOSICAOL81">'[1]LÓGICA 2'!$F$285</definedName>
    <definedName name="COMPOSICAOL82">'[1]LÓGICA 2'!$F$303</definedName>
    <definedName name="COMPOSICAOL83" localSheetId="5">'[1]LÓGICA 2'!#REF!</definedName>
    <definedName name="COMPOSICAOL83" localSheetId="11">'[1]LÓGICA 2'!#REF!</definedName>
    <definedName name="COMPOSICAOL83" localSheetId="10">'[1]LÓGICA 2'!#REF!</definedName>
    <definedName name="COMPOSICAOL83" localSheetId="3">'[1]LÓGICA 2'!#REF!</definedName>
    <definedName name="COMPOSICAOL83" localSheetId="0">'[1]LÓGICA 2'!#REF!</definedName>
    <definedName name="COMPOSICAOL83" localSheetId="1">'[1]LÓGICA 2'!#REF!</definedName>
    <definedName name="COMPOSICAOL83" localSheetId="2">'[1]LÓGICA 2'!#REF!</definedName>
    <definedName name="COMPOSICAOL83" localSheetId="4">'[1]LÓGICA 2'!#REF!</definedName>
    <definedName name="COMPOSICAOL83">'[1]LÓGICA 2'!#REF!</definedName>
    <definedName name="COMPOSICAOL84">'[1]LÓGICA 2'!$F$321</definedName>
    <definedName name="COMPOSICAOL85">'[1]LÓGICA 2'!$F$339</definedName>
    <definedName name="COMPOSICAOL86">'[1]LÓGICA 2'!$F$357</definedName>
    <definedName name="COMPOSICAOL87">'[1]LÓGICA 2'!$F$374</definedName>
    <definedName name="eqrrewr" localSheetId="5">[1]INFRA!#REF!</definedName>
    <definedName name="eqrrewr" localSheetId="11">[1]INFRA!#REF!</definedName>
    <definedName name="eqrrewr" localSheetId="10">[1]INFRA!#REF!</definedName>
    <definedName name="eqrrewr" localSheetId="3">[1]INFRA!#REF!</definedName>
    <definedName name="eqrrewr" localSheetId="0">[1]INFRA!#REF!</definedName>
    <definedName name="eqrrewr" localSheetId="1">[1]INFRA!#REF!</definedName>
    <definedName name="eqrrewr" localSheetId="2">[1]INFRA!#REF!</definedName>
    <definedName name="eqrrewr" localSheetId="4">[1]INFRA!#REF!</definedName>
    <definedName name="eqrrewr">[1]INFRA!#REF!</definedName>
    <definedName name="Serviços">[2]Solum!$A$3:$AD$2430</definedName>
  </definedNames>
  <calcPr calcId="162913"/>
  <fileRecoveryPr repairLoad="1"/>
</workbook>
</file>

<file path=xl/calcChain.xml><?xml version="1.0" encoding="utf-8"?>
<calcChain xmlns="http://schemas.openxmlformats.org/spreadsheetml/2006/main">
  <c r="F62" i="5" l="1"/>
  <c r="F60" i="5"/>
  <c r="F61" i="5"/>
  <c r="F59" i="5"/>
  <c r="F56" i="5"/>
  <c r="F55" i="5"/>
  <c r="E35" i="19"/>
  <c r="E32" i="19"/>
  <c r="F26" i="19"/>
  <c r="E26" i="19"/>
  <c r="L24" i="19"/>
  <c r="K24" i="19"/>
  <c r="L16" i="19"/>
  <c r="L17" i="19" s="1"/>
  <c r="K16" i="19"/>
  <c r="E16" i="19"/>
  <c r="F16" i="19" s="1"/>
  <c r="L15" i="19"/>
  <c r="L14" i="19"/>
  <c r="F14" i="19"/>
  <c r="F15" i="19" s="1"/>
  <c r="K9" i="19"/>
  <c r="L9" i="19" s="1"/>
  <c r="L10" i="19" s="1"/>
  <c r="F9" i="19"/>
  <c r="F10" i="19" s="1"/>
  <c r="E9" i="19"/>
  <c r="F8" i="19"/>
  <c r="E31" i="19" s="1"/>
  <c r="L7" i="19"/>
  <c r="K7" i="19"/>
  <c r="E7" i="19"/>
  <c r="F7" i="19" s="1"/>
  <c r="L6" i="19"/>
  <c r="K6" i="19"/>
  <c r="E6" i="19"/>
  <c r="F6" i="19" s="1"/>
  <c r="L5" i="19"/>
  <c r="K5" i="19"/>
  <c r="E5" i="19"/>
  <c r="F5" i="19" s="1"/>
  <c r="L4" i="19"/>
  <c r="L8" i="19" s="1"/>
  <c r="F4" i="19"/>
  <c r="E34" i="19" l="1"/>
  <c r="F17" i="19"/>
  <c r="E33" i="19"/>
  <c r="F47" i="5" l="1"/>
  <c r="F48" i="5"/>
  <c r="F44" i="5"/>
  <c r="F45" i="5"/>
  <c r="F46" i="5"/>
  <c r="F43" i="5"/>
  <c r="F39" i="5"/>
  <c r="F40" i="5"/>
  <c r="F41" i="5"/>
  <c r="F38" i="5"/>
  <c r="F29" i="5"/>
  <c r="F28" i="5"/>
  <c r="F37" i="5"/>
  <c r="F36" i="5"/>
  <c r="F35" i="5"/>
  <c r="F34" i="5"/>
  <c r="F33" i="5"/>
  <c r="F32" i="5"/>
  <c r="F31" i="5"/>
  <c r="F112" i="5"/>
  <c r="F113" i="5"/>
  <c r="F114" i="5"/>
  <c r="F115" i="5"/>
  <c r="F116" i="5"/>
  <c r="F109" i="5"/>
  <c r="F110" i="5"/>
  <c r="F111" i="5"/>
  <c r="F106" i="5"/>
  <c r="F107" i="5"/>
  <c r="F108" i="5"/>
  <c r="F105" i="5"/>
  <c r="F104" i="5"/>
  <c r="F103" i="5"/>
  <c r="F102" i="5"/>
  <c r="F101" i="5" l="1"/>
  <c r="F99" i="5"/>
  <c r="F100" i="5"/>
  <c r="F96" i="5"/>
  <c r="F97" i="5"/>
  <c r="F98" i="5"/>
  <c r="F95" i="5"/>
  <c r="F94" i="5"/>
  <c r="F93" i="5"/>
  <c r="F91" i="5"/>
  <c r="F90" i="5"/>
  <c r="F141" i="5" l="1"/>
  <c r="F142" i="5"/>
  <c r="F140" i="5"/>
  <c r="F139" i="5"/>
  <c r="F137" i="5"/>
  <c r="F138" i="5"/>
  <c r="F133" i="5"/>
  <c r="F134" i="5"/>
  <c r="F135" i="5"/>
  <c r="F136" i="5"/>
  <c r="F132" i="5"/>
  <c r="F129" i="5"/>
  <c r="F130" i="5"/>
  <c r="F131" i="5"/>
  <c r="F127" i="5"/>
  <c r="F128" i="5"/>
  <c r="F124" i="5"/>
  <c r="F125" i="5"/>
  <c r="F126" i="5"/>
  <c r="F122" i="5"/>
  <c r="F123" i="5"/>
  <c r="F120" i="5"/>
  <c r="F121" i="5"/>
  <c r="F119" i="5"/>
  <c r="F88" i="5"/>
  <c r="F89" i="5"/>
  <c r="F87" i="5"/>
  <c r="F86" i="5"/>
  <c r="F85" i="5"/>
  <c r="F165" i="5"/>
  <c r="F156" i="5"/>
  <c r="F155" i="5"/>
  <c r="F152" i="5"/>
  <c r="F151" i="5"/>
  <c r="F150" i="5"/>
  <c r="F76" i="5"/>
  <c r="F8" i="5"/>
  <c r="J151" i="14"/>
  <c r="J150" i="14"/>
  <c r="J148" i="14"/>
  <c r="F163" i="5" s="1"/>
  <c r="J166" i="14"/>
  <c r="J165" i="14"/>
  <c r="J164" i="14"/>
  <c r="J161" i="14"/>
  <c r="J162" i="14" s="1"/>
  <c r="J158" i="14"/>
  <c r="J159" i="14" s="1"/>
  <c r="J142" i="14"/>
  <c r="J143" i="14" s="1"/>
  <c r="F161" i="5" s="1"/>
  <c r="J130" i="14"/>
  <c r="F149" i="5" s="1"/>
  <c r="J128" i="14"/>
  <c r="F148" i="5" s="1"/>
  <c r="J126" i="14"/>
  <c r="F147" i="5" s="1"/>
  <c r="J124" i="14"/>
  <c r="F146" i="5" s="1"/>
  <c r="J122" i="14"/>
  <c r="F145" i="5" s="1"/>
  <c r="J119" i="14"/>
  <c r="F144" i="5" s="1"/>
  <c r="J52" i="14"/>
  <c r="J53" i="14" s="1"/>
  <c r="F53" i="5" s="1"/>
  <c r="J49" i="14"/>
  <c r="J50" i="14" s="1"/>
  <c r="F52" i="5" s="1"/>
  <c r="J46" i="14"/>
  <c r="J47" i="14" s="1"/>
  <c r="F51" i="5" s="1"/>
  <c r="J115" i="14"/>
  <c r="J116" i="14" s="1"/>
  <c r="F83" i="5" s="1"/>
  <c r="J112" i="14"/>
  <c r="J113" i="14" s="1"/>
  <c r="F82" i="5" s="1"/>
  <c r="J109" i="14"/>
  <c r="J110" i="14" s="1"/>
  <c r="F81" i="5" s="1"/>
  <c r="J106" i="14"/>
  <c r="J105" i="14"/>
  <c r="F104" i="14"/>
  <c r="J104" i="14" s="1"/>
  <c r="J101" i="14"/>
  <c r="F78" i="5" s="1"/>
  <c r="J98" i="14"/>
  <c r="F77" i="5" s="1"/>
  <c r="J95" i="14"/>
  <c r="J91" i="14"/>
  <c r="J92" i="14" s="1"/>
  <c r="F74" i="5" s="1"/>
  <c r="J87" i="14"/>
  <c r="F86" i="14"/>
  <c r="J86" i="14" s="1"/>
  <c r="F82" i="14"/>
  <c r="J82" i="14" s="1"/>
  <c r="J84" i="14" s="1"/>
  <c r="F72" i="5" s="1"/>
  <c r="J79" i="14"/>
  <c r="F70" i="5" s="1"/>
  <c r="F74" i="14"/>
  <c r="J74" i="14" s="1"/>
  <c r="J76" i="14" s="1"/>
  <c r="F69" i="5" s="1"/>
  <c r="J70" i="14"/>
  <c r="J72" i="14" s="1"/>
  <c r="F68" i="5" s="1"/>
  <c r="J60" i="14"/>
  <c r="J61" i="14" s="1"/>
  <c r="F64" i="5" s="1"/>
  <c r="J58" i="14"/>
  <c r="F58" i="5" s="1"/>
  <c r="J66" i="14"/>
  <c r="J65" i="14"/>
  <c r="J42" i="14"/>
  <c r="F49" i="5" s="1"/>
  <c r="J34" i="14"/>
  <c r="J33" i="14"/>
  <c r="J32" i="14"/>
  <c r="F31" i="14"/>
  <c r="J31" i="14" s="1"/>
  <c r="J21" i="14"/>
  <c r="F18" i="5" s="1"/>
  <c r="J19" i="14"/>
  <c r="F17" i="5" s="1"/>
  <c r="J17" i="14"/>
  <c r="J15" i="14"/>
  <c r="J24" i="14"/>
  <c r="J26" i="14" s="1"/>
  <c r="F26" i="5" s="1"/>
  <c r="J11" i="14"/>
  <c r="F10" i="14"/>
  <c r="J10" i="14" s="1"/>
  <c r="J8" i="14"/>
  <c r="F10" i="5" s="1"/>
  <c r="F16" i="5" l="1"/>
  <c r="J12" i="14"/>
  <c r="F11" i="5" s="1"/>
  <c r="J89" i="14"/>
  <c r="F73" i="5" s="1"/>
  <c r="J152" i="14"/>
  <c r="F164" i="5" s="1"/>
  <c r="J35" i="14"/>
  <c r="J67" i="14"/>
  <c r="F66" i="5" s="1"/>
  <c r="J107" i="14"/>
  <c r="F80" i="5" s="1"/>
  <c r="F37" i="14" l="1"/>
  <c r="J37" i="14" s="1"/>
  <c r="A29" i="4"/>
  <c r="J31" i="13" l="1"/>
  <c r="J28" i="13"/>
  <c r="A26" i="3" l="1"/>
  <c r="A10" i="3"/>
  <c r="A11" i="3"/>
  <c r="A12" i="3"/>
  <c r="A13" i="3"/>
  <c r="A14" i="3"/>
  <c r="A15" i="3"/>
  <c r="A16" i="3"/>
  <c r="A17" i="3"/>
  <c r="A18" i="3"/>
  <c r="A19" i="3"/>
  <c r="A20" i="3"/>
  <c r="A21" i="3"/>
  <c r="A22" i="3"/>
  <c r="A23" i="3"/>
  <c r="A24" i="3"/>
  <c r="A25" i="3"/>
  <c r="B27" i="4"/>
  <c r="B26" i="3" s="1"/>
  <c r="B26" i="4"/>
  <c r="B25" i="3" s="1"/>
  <c r="B25" i="4"/>
  <c r="B24" i="3" s="1"/>
  <c r="B24" i="4"/>
  <c r="B23" i="3" s="1"/>
  <c r="B23" i="4"/>
  <c r="B22" i="3" s="1"/>
  <c r="B22" i="4"/>
  <c r="B21" i="3" s="1"/>
  <c r="B21" i="4"/>
  <c r="B20" i="3" s="1"/>
  <c r="B20" i="4"/>
  <c r="B19" i="3" s="1"/>
  <c r="B19" i="4"/>
  <c r="B18" i="3" s="1"/>
  <c r="B18" i="4"/>
  <c r="B17" i="3" s="1"/>
  <c r="B17" i="4"/>
  <c r="B16" i="3" s="1"/>
  <c r="B16" i="4"/>
  <c r="B15" i="3" s="1"/>
  <c r="B15" i="4"/>
  <c r="B14" i="3" s="1"/>
  <c r="B14" i="4"/>
  <c r="B13" i="3" s="1"/>
  <c r="B13" i="4"/>
  <c r="B12" i="3" s="1"/>
  <c r="B12" i="4"/>
  <c r="B11" i="3" s="1"/>
  <c r="B11" i="4"/>
  <c r="B10" i="3" s="1"/>
  <c r="B10" i="4"/>
  <c r="B9" i="4"/>
  <c r="H116" i="5" l="1"/>
  <c r="I116" i="5" s="1"/>
  <c r="H115" i="5"/>
  <c r="I115" i="5" s="1"/>
  <c r="H114" i="5"/>
  <c r="I114" i="5" s="1"/>
  <c r="H113" i="5"/>
  <c r="I113" i="5" s="1"/>
  <c r="H112" i="5"/>
  <c r="I112" i="5" s="1"/>
  <c r="H111" i="5"/>
  <c r="I111" i="5" s="1"/>
  <c r="H110" i="5"/>
  <c r="I110" i="5" s="1"/>
  <c r="H109" i="5"/>
  <c r="I109" i="5" s="1"/>
  <c r="H108" i="5"/>
  <c r="I108" i="5" s="1"/>
  <c r="H107" i="5"/>
  <c r="I107" i="5" s="1"/>
  <c r="H106" i="5"/>
  <c r="I106" i="5" s="1"/>
  <c r="H105" i="5"/>
  <c r="I105" i="5" s="1"/>
  <c r="H104" i="5"/>
  <c r="I104" i="5" s="1"/>
  <c r="H103" i="5"/>
  <c r="I103" i="5" s="1"/>
  <c r="H102" i="5"/>
  <c r="I102" i="5" s="1"/>
  <c r="H101" i="5"/>
  <c r="I101" i="5" s="1"/>
  <c r="H100" i="5"/>
  <c r="I100" i="5" s="1"/>
  <c r="H99" i="5"/>
  <c r="I99" i="5" s="1"/>
  <c r="H98" i="5"/>
  <c r="I98" i="5" s="1"/>
  <c r="H97" i="5"/>
  <c r="I97" i="5" s="1"/>
  <c r="H96" i="5"/>
  <c r="I96" i="5" s="1"/>
  <c r="H95" i="5"/>
  <c r="I95" i="5" s="1"/>
  <c r="H94" i="5"/>
  <c r="I94" i="5" s="1"/>
  <c r="H93" i="5"/>
  <c r="I93" i="5" s="1"/>
  <c r="H165" i="5"/>
  <c r="I165" i="5" s="1"/>
  <c r="H164" i="5"/>
  <c r="I164" i="5" s="1"/>
  <c r="H163" i="5"/>
  <c r="I163" i="5" s="1"/>
  <c r="H91" i="5"/>
  <c r="I91" i="5" s="1"/>
  <c r="H90" i="5"/>
  <c r="I90" i="5" s="1"/>
  <c r="H89" i="5"/>
  <c r="I89" i="5" s="1"/>
  <c r="H88" i="5"/>
  <c r="I88" i="5" s="1"/>
  <c r="H87" i="5"/>
  <c r="I87" i="5" s="1"/>
  <c r="H86" i="5"/>
  <c r="I86" i="5" s="1"/>
  <c r="H85" i="5"/>
  <c r="I85" i="5" s="1"/>
  <c r="H53" i="5"/>
  <c r="I53" i="5" s="1"/>
  <c r="H52" i="5"/>
  <c r="I52" i="5" s="1"/>
  <c r="H51" i="5"/>
  <c r="I51" i="5" s="1"/>
  <c r="H161" i="5"/>
  <c r="I161" i="5" s="1"/>
  <c r="H160" i="5"/>
  <c r="I160" i="5" s="1"/>
  <c r="H159" i="5"/>
  <c r="I159" i="5" s="1"/>
  <c r="H158" i="5"/>
  <c r="I158" i="5" s="1"/>
  <c r="H157" i="5"/>
  <c r="I157" i="5" s="1"/>
  <c r="H156" i="5"/>
  <c r="I156" i="5" s="1"/>
  <c r="H155" i="5"/>
  <c r="I155" i="5" s="1"/>
  <c r="H154" i="5"/>
  <c r="I154" i="5" s="1"/>
  <c r="H153" i="5"/>
  <c r="I153" i="5" s="1"/>
  <c r="H152" i="5"/>
  <c r="I152" i="5" s="1"/>
  <c r="H151" i="5"/>
  <c r="I151" i="5" s="1"/>
  <c r="H150" i="5"/>
  <c r="I150" i="5" s="1"/>
  <c r="H149" i="5"/>
  <c r="I149" i="5" s="1"/>
  <c r="H148" i="5"/>
  <c r="I148" i="5" s="1"/>
  <c r="H147" i="5"/>
  <c r="I147" i="5" s="1"/>
  <c r="H146" i="5"/>
  <c r="I146" i="5" s="1"/>
  <c r="H145" i="5"/>
  <c r="I145" i="5" s="1"/>
  <c r="H144" i="5"/>
  <c r="I144" i="5" s="1"/>
  <c r="H142" i="5"/>
  <c r="I142" i="5" s="1"/>
  <c r="H141" i="5"/>
  <c r="I141" i="5" s="1"/>
  <c r="H140" i="5"/>
  <c r="I140" i="5" s="1"/>
  <c r="H139" i="5"/>
  <c r="I139" i="5" s="1"/>
  <c r="H138" i="5"/>
  <c r="I138" i="5" s="1"/>
  <c r="H137" i="5"/>
  <c r="I137" i="5" s="1"/>
  <c r="H136" i="5"/>
  <c r="I136" i="5" s="1"/>
  <c r="H135" i="5"/>
  <c r="I135" i="5" s="1"/>
  <c r="H134" i="5"/>
  <c r="I134" i="5" s="1"/>
  <c r="H133" i="5"/>
  <c r="I133" i="5" s="1"/>
  <c r="H132" i="5"/>
  <c r="I132" i="5" s="1"/>
  <c r="H131" i="5"/>
  <c r="I131" i="5" s="1"/>
  <c r="H130" i="5"/>
  <c r="I130" i="5" s="1"/>
  <c r="H129" i="5"/>
  <c r="I129" i="5" s="1"/>
  <c r="H128" i="5"/>
  <c r="I128" i="5" s="1"/>
  <c r="H127" i="5"/>
  <c r="I127" i="5" s="1"/>
  <c r="H126" i="5"/>
  <c r="I126" i="5" s="1"/>
  <c r="H125" i="5"/>
  <c r="I125" i="5" s="1"/>
  <c r="H124" i="5"/>
  <c r="I124" i="5" s="1"/>
  <c r="H123" i="5"/>
  <c r="I123" i="5" s="1"/>
  <c r="H122" i="5"/>
  <c r="I122" i="5" s="1"/>
  <c r="H121" i="5"/>
  <c r="I121" i="5" s="1"/>
  <c r="H120" i="5"/>
  <c r="I120" i="5" s="1"/>
  <c r="H119" i="5"/>
  <c r="I119" i="5" s="1"/>
  <c r="H118" i="5"/>
  <c r="I118" i="5" s="1"/>
  <c r="H83" i="5"/>
  <c r="I83" i="5" s="1"/>
  <c r="H82" i="5"/>
  <c r="I82" i="5" s="1"/>
  <c r="H81" i="5"/>
  <c r="I81" i="5" s="1"/>
  <c r="H80" i="5"/>
  <c r="I80" i="5" s="1"/>
  <c r="H78" i="5"/>
  <c r="I78" i="5" s="1"/>
  <c r="H77" i="5"/>
  <c r="I77" i="5" s="1"/>
  <c r="H76" i="5"/>
  <c r="I76" i="5" s="1"/>
  <c r="H75" i="5"/>
  <c r="I75" i="5" s="1"/>
  <c r="H74" i="5"/>
  <c r="I74" i="5" s="1"/>
  <c r="H73" i="5"/>
  <c r="I73" i="5" s="1"/>
  <c r="H72" i="5"/>
  <c r="I72" i="5" s="1"/>
  <c r="H70" i="5"/>
  <c r="I70" i="5" s="1"/>
  <c r="H69" i="5"/>
  <c r="I69" i="5" s="1"/>
  <c r="H68" i="5"/>
  <c r="I68" i="5" s="1"/>
  <c r="H66" i="5"/>
  <c r="I66" i="5" s="1"/>
  <c r="I65" i="5" s="1"/>
  <c r="D19" i="4" s="1"/>
  <c r="C18" i="3" s="1"/>
  <c r="G18" i="3" s="1"/>
  <c r="H64" i="5"/>
  <c r="I64" i="5" s="1"/>
  <c r="H63" i="5"/>
  <c r="I63" i="5" s="1"/>
  <c r="H62" i="5"/>
  <c r="I62" i="5" s="1"/>
  <c r="H61" i="5"/>
  <c r="I61" i="5" s="1"/>
  <c r="H60" i="5"/>
  <c r="I60" i="5" s="1"/>
  <c r="H59" i="5"/>
  <c r="I59" i="5" s="1"/>
  <c r="H58" i="5"/>
  <c r="I58" i="5" s="1"/>
  <c r="H57" i="5"/>
  <c r="I57" i="5" s="1"/>
  <c r="H56" i="5"/>
  <c r="I56" i="5" s="1"/>
  <c r="H55" i="5"/>
  <c r="I55" i="5" s="1"/>
  <c r="H49" i="5"/>
  <c r="I49" i="5" s="1"/>
  <c r="H48" i="5"/>
  <c r="I48" i="5" s="1"/>
  <c r="H47" i="5"/>
  <c r="I47" i="5" s="1"/>
  <c r="H46" i="5"/>
  <c r="I46" i="5" s="1"/>
  <c r="H45" i="5"/>
  <c r="I45" i="5" s="1"/>
  <c r="H44" i="5"/>
  <c r="I44" i="5" s="1"/>
  <c r="H43" i="5"/>
  <c r="I43" i="5" s="1"/>
  <c r="H41" i="5"/>
  <c r="I41" i="5" s="1"/>
  <c r="H40" i="5"/>
  <c r="I40" i="5" s="1"/>
  <c r="H39" i="5"/>
  <c r="I39" i="5" s="1"/>
  <c r="H38" i="5"/>
  <c r="I38" i="5" s="1"/>
  <c r="H37" i="5"/>
  <c r="I37" i="5" s="1"/>
  <c r="H36" i="5"/>
  <c r="I36" i="5" s="1"/>
  <c r="H35" i="5"/>
  <c r="I35" i="5" s="1"/>
  <c r="H34" i="5"/>
  <c r="I34" i="5" s="1"/>
  <c r="H33" i="5"/>
  <c r="I33" i="5" s="1"/>
  <c r="H32" i="5"/>
  <c r="I32" i="5" s="1"/>
  <c r="H31" i="5"/>
  <c r="I31" i="5" s="1"/>
  <c r="H29" i="5"/>
  <c r="I29" i="5" s="1"/>
  <c r="H28" i="5"/>
  <c r="I28" i="5" s="1"/>
  <c r="H26" i="5"/>
  <c r="I26" i="5" s="1"/>
  <c r="I25" i="5" s="1"/>
  <c r="D13" i="4" s="1"/>
  <c r="C12" i="3" s="1"/>
  <c r="H24" i="5"/>
  <c r="I24" i="5" s="1"/>
  <c r="I23" i="5" s="1"/>
  <c r="D12" i="4" s="1"/>
  <c r="C11" i="3" s="1"/>
  <c r="K11" i="3" s="1"/>
  <c r="H22" i="5"/>
  <c r="I22" i="5" s="1"/>
  <c r="H21" i="5"/>
  <c r="I21" i="5" s="1"/>
  <c r="H20" i="5"/>
  <c r="I20" i="5" s="1"/>
  <c r="H19" i="5"/>
  <c r="I19" i="5" s="1"/>
  <c r="H18" i="5"/>
  <c r="I18" i="5" s="1"/>
  <c r="H17" i="5"/>
  <c r="I17" i="5" s="1"/>
  <c r="H16" i="5"/>
  <c r="I16" i="5" s="1"/>
  <c r="H14" i="5"/>
  <c r="I14" i="5" s="1"/>
  <c r="H13" i="5"/>
  <c r="I13" i="5" s="1"/>
  <c r="H12" i="5"/>
  <c r="I12" i="5" s="1"/>
  <c r="H11" i="5"/>
  <c r="I11" i="5" s="1"/>
  <c r="H10" i="5"/>
  <c r="I10" i="5" s="1"/>
  <c r="H8" i="5"/>
  <c r="I8" i="5" s="1"/>
  <c r="I7" i="5" s="1"/>
  <c r="D9" i="4" s="1"/>
  <c r="I42" i="5" l="1"/>
  <c r="D16" i="4" s="1"/>
  <c r="C15" i="3" s="1"/>
  <c r="I67" i="5"/>
  <c r="D20" i="4" s="1"/>
  <c r="C19" i="3" s="1"/>
  <c r="I79" i="5"/>
  <c r="D22" i="4" s="1"/>
  <c r="C21" i="3" s="1"/>
  <c r="I117" i="5"/>
  <c r="D25" i="4" s="1"/>
  <c r="C24" i="3" s="1"/>
  <c r="K24" i="3" s="1"/>
  <c r="I9" i="5"/>
  <c r="D10" i="4" s="1"/>
  <c r="I30" i="5"/>
  <c r="D15" i="4" s="1"/>
  <c r="C14" i="3" s="1"/>
  <c r="I71" i="5"/>
  <c r="D21" i="4" s="1"/>
  <c r="C20" i="3" s="1"/>
  <c r="I143" i="5"/>
  <c r="D26" i="4" s="1"/>
  <c r="C25" i="3" s="1"/>
  <c r="I162" i="5"/>
  <c r="D27" i="4" s="1"/>
  <c r="C26" i="3" s="1"/>
  <c r="K26" i="3" s="1"/>
  <c r="I92" i="5"/>
  <c r="D24" i="4" s="1"/>
  <c r="C23" i="3" s="1"/>
  <c r="I84" i="5"/>
  <c r="D23" i="4" s="1"/>
  <c r="C22" i="3" s="1"/>
  <c r="I15" i="5"/>
  <c r="D11" i="4" s="1"/>
  <c r="C10" i="3" s="1"/>
  <c r="I27" i="5"/>
  <c r="D14" i="4" s="1"/>
  <c r="C13" i="3" s="1"/>
  <c r="I54" i="5"/>
  <c r="D18" i="4" s="1"/>
  <c r="C17" i="3" s="1"/>
  <c r="I17" i="3" s="1"/>
  <c r="I50" i="5"/>
  <c r="D17" i="4" s="1"/>
  <c r="C16" i="3" s="1"/>
  <c r="K16" i="3" s="1"/>
  <c r="A9" i="3"/>
  <c r="K25" i="3" l="1"/>
  <c r="I25" i="3"/>
  <c r="I19" i="3"/>
  <c r="G19" i="3"/>
  <c r="K22" i="3"/>
  <c r="I22" i="3"/>
  <c r="G22" i="3"/>
  <c r="I20" i="3"/>
  <c r="K20" i="3"/>
  <c r="G20" i="3"/>
  <c r="I21" i="3"/>
  <c r="G21" i="3"/>
  <c r="K21" i="3"/>
  <c r="G23" i="3"/>
  <c r="I23" i="3"/>
  <c r="I166" i="5"/>
  <c r="I24" i="3" l="1"/>
  <c r="G24" i="3"/>
  <c r="I16" i="3" l="1"/>
  <c r="B9" i="3" l="1"/>
  <c r="B4" i="4"/>
  <c r="E12" i="3" l="1"/>
  <c r="C19" i="6"/>
  <c r="C21" i="6" s="1"/>
  <c r="C24" i="6" s="1"/>
  <c r="C11" i="6"/>
  <c r="C7" i="6"/>
  <c r="B8" i="3"/>
  <c r="A8" i="3"/>
  <c r="D3" i="3"/>
  <c r="B3" i="3"/>
  <c r="F2" i="3"/>
  <c r="D2" i="3"/>
  <c r="B2" i="3"/>
  <c r="B1" i="3"/>
  <c r="D38" i="2"/>
  <c r="D37" i="2"/>
  <c r="C37" i="2"/>
  <c r="D33" i="2"/>
  <c r="C33" i="2"/>
  <c r="C26" i="2"/>
  <c r="C38" i="2" s="1"/>
  <c r="I11" i="3" l="1"/>
  <c r="C8" i="3"/>
  <c r="K8" i="3" s="1"/>
  <c r="K27" i="3" s="1"/>
  <c r="C9" i="3"/>
  <c r="I8" i="3" l="1"/>
  <c r="I27" i="3" s="1"/>
  <c r="C27" i="3"/>
  <c r="D26" i="3" s="1"/>
  <c r="G9" i="3"/>
  <c r="G8" i="3"/>
  <c r="E8" i="3"/>
  <c r="G17" i="3"/>
  <c r="G11" i="3"/>
  <c r="L27" i="3" l="1"/>
  <c r="E14" i="3"/>
  <c r="E11" i="3"/>
  <c r="G15" i="3"/>
  <c r="G27" i="3" s="1"/>
  <c r="E15" i="3"/>
  <c r="E10" i="3"/>
  <c r="D28" i="4"/>
  <c r="C19" i="4" l="1"/>
  <c r="C12" i="4"/>
  <c r="C13" i="4"/>
  <c r="C14" i="4"/>
  <c r="C25" i="4"/>
  <c r="C22" i="4"/>
  <c r="C24" i="4"/>
  <c r="C11" i="4"/>
  <c r="C21" i="4"/>
  <c r="C18" i="4"/>
  <c r="C27" i="4"/>
  <c r="C17" i="4"/>
  <c r="C10" i="4"/>
  <c r="C15" i="4"/>
  <c r="C16" i="4"/>
  <c r="C23" i="4"/>
  <c r="C26" i="4"/>
  <c r="C20" i="4"/>
  <c r="E13" i="3"/>
  <c r="C9" i="4"/>
  <c r="E9" i="3"/>
  <c r="E27" i="3" l="1"/>
  <c r="F27" i="3" s="1"/>
  <c r="F28" i="3" s="1"/>
  <c r="D12" i="3"/>
  <c r="D16" i="3"/>
  <c r="D24" i="3"/>
  <c r="D20" i="3"/>
  <c r="D21" i="3"/>
  <c r="D25" i="3"/>
  <c r="D10" i="3"/>
  <c r="D18" i="3"/>
  <c r="D19" i="3"/>
  <c r="D15" i="3"/>
  <c r="D11" i="3"/>
  <c r="D13" i="3"/>
  <c r="D17" i="3"/>
  <c r="D23" i="3"/>
  <c r="D22" i="3"/>
  <c r="D14" i="3"/>
  <c r="D9" i="3"/>
  <c r="J27" i="3"/>
  <c r="H27" i="3"/>
  <c r="C28" i="4"/>
  <c r="D8" i="3"/>
  <c r="D27" i="3" l="1"/>
  <c r="E28" i="3"/>
  <c r="G28" i="3" s="1"/>
  <c r="I28" i="3" s="1"/>
  <c r="K28" i="3" s="1"/>
  <c r="H28" i="3"/>
  <c r="J28" i="3" s="1"/>
  <c r="L28" i="3" s="1"/>
</calcChain>
</file>

<file path=xl/sharedStrings.xml><?xml version="1.0" encoding="utf-8"?>
<sst xmlns="http://schemas.openxmlformats.org/spreadsheetml/2006/main" count="3376" uniqueCount="1386">
  <si>
    <t>9.2</t>
  </si>
  <si>
    <t>(COMPOSIÇÃO REPRESENTATIVA) DO SERVIÇO DE EMBOÇO/MASSA ÚNICA, APLICADO MANUALMENTE, TRAÇO 1:2:8, EM BETONEIRA DE 400L, PAREDES INTERNAS, COM EXECUÇÃO DE TALISCAS, EDIFICAÇÃO HABITACIONAL UNIFAMILIAR (CASAS) E EDIFICAÇÃO PÚBLICA PADRÃO. AF_12/2014</t>
  </si>
  <si>
    <t>ADMINISTRAÇÃO DE OBRA</t>
  </si>
  <si>
    <t>97622</t>
  </si>
  <si>
    <t>1.1</t>
  </si>
  <si>
    <t>83450</t>
  </si>
  <si>
    <t>68054</t>
  </si>
  <si>
    <t>1</t>
  </si>
  <si>
    <t>2</t>
  </si>
  <si>
    <t>3</t>
  </si>
  <si>
    <t>4</t>
  </si>
  <si>
    <t>5</t>
  </si>
  <si>
    <t>6</t>
  </si>
  <si>
    <t>7</t>
  </si>
  <si>
    <t>8</t>
  </si>
  <si>
    <t>Próprio</t>
  </si>
  <si>
    <t>PLACA DE OBRA EM CHAPA DE ACO GALVANIZADO</t>
  </si>
  <si>
    <t>CAIXA DE PASSAGEM 80X80X62 FUNDO BRITA COM TAMPA</t>
  </si>
  <si>
    <t>74236/001</t>
  </si>
  <si>
    <t>M</t>
  </si>
  <si>
    <t>TAPUME DE CHAPA DE MADEIRA COMPENSADA, E= 6MM, COM PINTURA A CAL E REAPROVEITAMENTO DE 2X</t>
  </si>
  <si>
    <t>IMPERMEABILIZACAO DE ESTRUTURAS ENTERRADAS, COM TINTA ASFALTICA, DUAS DEMAOS.</t>
  </si>
  <si>
    <t>und</t>
  </si>
  <si>
    <t>8.1</t>
  </si>
  <si>
    <t>8.2</t>
  </si>
  <si>
    <t>8.3</t>
  </si>
  <si>
    <t>8.4</t>
  </si>
  <si>
    <t>8.5</t>
  </si>
  <si>
    <t>8.6</t>
  </si>
  <si>
    <t>TUBO CONCRETO SIMPLES DN 500 MM PARA DRENAGEM - FORNECIMENTO E INSTALACAO INCLUSIVE ESCAVACAO MANUAL 2M3/M</t>
  </si>
  <si>
    <t>96525</t>
  </si>
  <si>
    <t>Banco</t>
  </si>
  <si>
    <t>PODA DE ARVORES, COM LIMPEZA DE GALHOS SECOS E RETIRADA DE PARASITAS, INCLUINDO REMOCAO DE ENTULHO</t>
  </si>
  <si>
    <t>PORTAO DE FERRO EM CHAPA GALVANIZADA PLANA 14 GSG</t>
  </si>
  <si>
    <t>87481</t>
  </si>
  <si>
    <t>KG</t>
  </si>
  <si>
    <t>88485</t>
  </si>
  <si>
    <t>88489</t>
  </si>
  <si>
    <t>ARMAÇÃO DE CINTA DE ALVENARIA ESTRUTURAL; DIÂMETRO DE 10,0 MM. AF_01/2015</t>
  </si>
  <si>
    <t>m²</t>
  </si>
  <si>
    <t>m³</t>
  </si>
  <si>
    <t>TRANSPORTE COM CAMINHÃO BASCULANTE 6 M3 EM RODOVIA PAVIMENTADA ( PARA DISTÂNCIAS SUPERIORES A 4 KM)</t>
  </si>
  <si>
    <t>Und</t>
  </si>
  <si>
    <t>SERVIÇOS PRELIMINARES</t>
  </si>
  <si>
    <t>SDC01104</t>
  </si>
  <si>
    <t>LASTRO DE CONCRETO MAGRO, APLICADO EM PISOS OU RADIERS, ESPESSURA DE 5 CM. AF_07_2016</t>
  </si>
  <si>
    <t>PINTURA</t>
  </si>
  <si>
    <t>7.1</t>
  </si>
  <si>
    <t>7.2</t>
  </si>
  <si>
    <t>7.3</t>
  </si>
  <si>
    <t>7.4</t>
  </si>
  <si>
    <t>7.5</t>
  </si>
  <si>
    <t>7.6</t>
  </si>
  <si>
    <t>7.7</t>
  </si>
  <si>
    <t>7.8</t>
  </si>
  <si>
    <t>7.9</t>
  </si>
  <si>
    <t>95577</t>
  </si>
  <si>
    <t>SEDI - SERVIÇOS DIVERSOS</t>
  </si>
  <si>
    <t>95583</t>
  </si>
  <si>
    <t>INSTALAÇÕES PROVISÓRIAS</t>
  </si>
  <si>
    <t>PLANTIO DE GRAMA BATATAIS EM PLACAS</t>
  </si>
  <si>
    <t>SINAPI</t>
  </si>
  <si>
    <t>M³</t>
  </si>
  <si>
    <t>95302</t>
  </si>
  <si>
    <t>Descrição</t>
  </si>
  <si>
    <t>12.1</t>
  </si>
  <si>
    <t>12.2</t>
  </si>
  <si>
    <t>12.3</t>
  </si>
  <si>
    <t>72897</t>
  </si>
  <si>
    <t>MOVT - MOVIMENTO DE TERRA</t>
  </si>
  <si>
    <t>SDC01294</t>
  </si>
  <si>
    <t>SDC01295</t>
  </si>
  <si>
    <t>6.1</t>
  </si>
  <si>
    <t>EXECUÇÃO DE ALMOXARIFADO EM CANTEIRO DE OBRA EM CHAPA DE MADEIRA COMPENSADA, INCLUSO PRATELEIRAS. AF_02/2016</t>
  </si>
  <si>
    <t>6.2</t>
  </si>
  <si>
    <t>74145/001</t>
  </si>
  <si>
    <t>FORNECIMENTO E ESPALHAMENTO DE TERRA VEGETAL PREPARADA</t>
  </si>
  <si>
    <t>LOCAÇÃO DE ANDAIME METALICO TUBULAR INCLUSIVE MONTAGEM E DESMONTAGEM</t>
  </si>
  <si>
    <t>Código</t>
  </si>
  <si>
    <t>93208</t>
  </si>
  <si>
    <t>UN</t>
  </si>
  <si>
    <t>11.1</t>
  </si>
  <si>
    <t>SDC02185</t>
  </si>
  <si>
    <t>ADMINISTRAÇÃO DE OBRA LAR DOCE LAR</t>
  </si>
  <si>
    <t>MOVIMENTAÇÃO DE TERRA</t>
  </si>
  <si>
    <t>Tipo</t>
  </si>
  <si>
    <t>Total</t>
  </si>
  <si>
    <t>REATERRO MECANIZADO DE VALA COM RETROESCAVADEIRA (CAPACIDADE DA CAÇAMBA DA RETRO: 0,26 M³ / POTÊNCIA: 88 HP), LARGURA DE 0,8 A 1,5 M, PROFUNDIDADE ATÉ 1,5 M, COM SOLO (SEM SUBSTITUIÇÃO) DE 1ª CATEGORIA EM LOCAIS COM BAIXO NÍVEL DE INTERFERÊNCIA. AF_04/2016</t>
  </si>
  <si>
    <t>93379</t>
  </si>
  <si>
    <t>SDC01056</t>
  </si>
  <si>
    <t>CARGA MANUAL DE ENTULHO EM CAMINHAO BASCULANTE 6 M3</t>
  </si>
  <si>
    <t>85186</t>
  </si>
  <si>
    <t>89173</t>
  </si>
  <si>
    <t>ARMAÇÃO VERTICAL DE ALVENARIA ESTRUTURAL; DIÂMETRO DE 10,0 MM. AF_01/2015</t>
  </si>
  <si>
    <t>ALVENARIA</t>
  </si>
  <si>
    <t>98229</t>
  </si>
  <si>
    <t>CHAPISCO APLICADO EM ALVENARIAS E ESTRUTURAS DE CONCRETO INTERNAS, COM COLHER DE PEDREIRO.  ARGAMASSA TRAÇO 1:3 COM PREPARO MANUAL. AF_06/2014</t>
  </si>
  <si>
    <t>INFRA-ESTRUTURA</t>
  </si>
  <si>
    <t>89993</t>
  </si>
  <si>
    <t>89994</t>
  </si>
  <si>
    <t>89995</t>
  </si>
  <si>
    <t>89996</t>
  </si>
  <si>
    <t>95241</t>
  </si>
  <si>
    <t>89998</t>
  </si>
  <si>
    <t>89999</t>
  </si>
  <si>
    <t>REVESTIMENTO</t>
  </si>
  <si>
    <t>10.1</t>
  </si>
  <si>
    <t>DEMOLIÇÃO MANUAL DE PISO EM CONCRETO SIMPLES 10CM DE ESPESSURA</t>
  </si>
  <si>
    <t>10.2</t>
  </si>
  <si>
    <t>10.3</t>
  </si>
  <si>
    <t>Encargos Sociais</t>
  </si>
  <si>
    <t>Descrição do Orçamento</t>
  </si>
  <si>
    <t>Quant.</t>
  </si>
  <si>
    <t>DEMOLIÇÃO DE ALVENARIA DE BLOCO FURADO, DE FORMA MANUAL, SEM REAPROVEITAMENTO. AF_12/2017</t>
  </si>
  <si>
    <t>MÁQUINAS E FERRAMENTAS</t>
  </si>
  <si>
    <t>87878</t>
  </si>
  <si>
    <t>4.1</t>
  </si>
  <si>
    <t>Valor Unit com BDI</t>
  </si>
  <si>
    <t>74220/001</t>
  </si>
  <si>
    <t>Item</t>
  </si>
  <si>
    <t>ESCAVAÇÃO MECANIZADA DE VALA COM PROF. MAIOR QUE 1,5 M ATÉ 3,0 M (MÉDIA ENTRE MONTANTE E JUSANTE/UMA COMPOSIÇÃO POR TRECHO), COM ESCAVADEIRA HIDRÁULICA (0,8 M3/111 HP), LARG. DE 1,5 M A 2,5 M, EM SOLO DE 1A CATEGORIA, EM LOCAIS COM ALTO NÍVEL DE INTERFERÊNCIA. AF_01/2015</t>
  </si>
  <si>
    <t>APLICAÇÃO DE FUNDO SELADOR ACRÍLICO EM PAREDES, UMA DEMÃO. AF_06/2014</t>
  </si>
  <si>
    <t>MONTAGEM DE ARMADURA LONGITUDINAL DE ESTACAS DE SEÇÃO CIRCULAR, DIÂMETRO = 10,0 MM. AF_11/2016</t>
  </si>
  <si>
    <t>LIMPEZA DE OBRA</t>
  </si>
  <si>
    <t>GRAUTEAMENTO DE CINTA SUPERIOR OU DE VERGA EM ALVENARIA ESTRUTURAL. AF_01/2015</t>
  </si>
  <si>
    <t>B.D.I.</t>
  </si>
  <si>
    <t>PINTURA ESMALTE FOSCO, DUAS DEMAOS, SOBRE SUPERFICIE METALICA, INCLUSO UMA DEMAO DE FUNDO ANTICORROSIVO. UTILIZACAO DE REVOLVER ( AR-COMPRIMIDO).</t>
  </si>
  <si>
    <t>ARMAÇÃO DE VERGA E CONTRAVERGA DE ALVENARIA ESTRUTURAL; DIÂMETRO DE 8,0 MM. AF_01/2015</t>
  </si>
  <si>
    <t>74209/001</t>
  </si>
  <si>
    <t>3.1</t>
  </si>
  <si>
    <t>3.2</t>
  </si>
  <si>
    <t>3.3</t>
  </si>
  <si>
    <t>SERP - SERVIÇOS PRELIMINARES</t>
  </si>
  <si>
    <t>94992</t>
  </si>
  <si>
    <t>APLICAÇÃO MANUAL DE PINTURA COM TINTA LÁTEX ACRÍLICA EM PAREDES, DUAS DEMÃOS. AF_06/2014</t>
  </si>
  <si>
    <t>COMPLEMENTARES</t>
  </si>
  <si>
    <t>74106/001</t>
  </si>
  <si>
    <t>83678</t>
  </si>
  <si>
    <t>GRAUTEAMENTO VERTICAL EM ALVENARIA ESTRUTURAL. AF_01/2015</t>
  </si>
  <si>
    <t>EXECUÇÃO DE PASSEIO (CALÇADA) OU PISO DE CONCRETO COM CONCRETO MOLDADO IN LOCO, FEITO EM OBRA, ACABAMENTO CONVENCIONAL, ESPESSURA 6 CM, ARMADO. AF_07/2016</t>
  </si>
  <si>
    <t>ESTACA BROCA DE CONCRETO, DIÃMETRO DE 25 CM, PROFUNDIDADE DE ATÉ 3 M, ESCAVAÇÃO MANUAL COM TRADO CONCHA, NÃO ARMADA. AF_03/2018</t>
  </si>
  <si>
    <t>ALVENARIA DE VEDAÇÃO DE BLOCOS CERÂMICOS FURADOS NA VERTICAL DE 19X19X39CM (ESPESSURA 19CM) DE PAREDES COM ÁREA LÍQUIDA MAIOR OU IGUAL A 6M² SEM VÃOS E ARGAMASSA DE ASSENTAMENTO COM PREPARO EM BETONEIRA. AF_06/2014</t>
  </si>
  <si>
    <t>MONTAGEM DE ARMADURA TRANSVERSAL DE ESTACAS DE SEÇÃO CIRCULAR, DIÂMETRO = 5,0 MM. AF_11/2016</t>
  </si>
  <si>
    <t>90085</t>
  </si>
  <si>
    <t>2.1</t>
  </si>
  <si>
    <t>2.2</t>
  </si>
  <si>
    <t>M/MÊS</t>
  </si>
  <si>
    <t>INHI - INSTALAÇÕES HIDROS SANITÁRIAS</t>
  </si>
  <si>
    <t>GRAUTEAMENTO DE CINTA INTERMEDIÁRIA OU DE CONTRAVERGA EM ALVENARIA ESTRUTURAL. AF_01/2015</t>
  </si>
  <si>
    <t>PREPARO DE FUNDO DE VALA COM LARGURA MENOR QUE 1,5 M, EM LOCAL COM NÍVEL BAIXO DE INTERFERÊNCIA. AF_06/2016</t>
  </si>
  <si>
    <t>M3XKM</t>
  </si>
  <si>
    <t>PAVIMENTAÇÃO</t>
  </si>
  <si>
    <t>94097</t>
  </si>
  <si>
    <t>ESCAVAÇÃO MECANIZADA PARA VIGA BALDRAME, COM PREVISÃO DE FÔRMA, COM MINI-ESCAVADEIRA. AF_06/2017</t>
  </si>
  <si>
    <t>Valor Unit</t>
  </si>
  <si>
    <t>7.10</t>
  </si>
  <si>
    <t>7.11</t>
  </si>
  <si>
    <t>9.1</t>
  </si>
  <si>
    <t>CANALETA EM TUBO DE CONCRETO MEIA-CANA PARA ÁGUAS PLUVIAIS, 300MM, FORNECIMENTO E EXECUÇÃO</t>
  </si>
  <si>
    <t>TOTAL GERAL</t>
  </si>
  <si>
    <t xml:space="preserve">ESCALA SALARIAL DE MÃO-DE-OBRA </t>
  </si>
  <si>
    <t>CÓDIGO</t>
  </si>
  <si>
    <t>DESCRIÇÃO</t>
  </si>
  <si>
    <t>COM DESONERAÇÃO</t>
  </si>
  <si>
    <t>HORISTA (%)</t>
  </si>
  <si>
    <t>MENSALISTA (%)</t>
  </si>
  <si>
    <t>GRUPO A</t>
  </si>
  <si>
    <t>A1</t>
  </si>
  <si>
    <t>INSS</t>
  </si>
  <si>
    <t>A2</t>
  </si>
  <si>
    <t>SESI</t>
  </si>
  <si>
    <t>A3</t>
  </si>
  <si>
    <t>SENAI</t>
  </si>
  <si>
    <t>A4</t>
  </si>
  <si>
    <t>INCRA</t>
  </si>
  <si>
    <t>A5</t>
  </si>
  <si>
    <t>SEBRAE</t>
  </si>
  <si>
    <t>A6</t>
  </si>
  <si>
    <t>Salario Educação</t>
  </si>
  <si>
    <t>A7</t>
  </si>
  <si>
    <t>Seguro Contra Acidentes de Trabalho</t>
  </si>
  <si>
    <t>A8</t>
  </si>
  <si>
    <t>FGTS</t>
  </si>
  <si>
    <t>A9</t>
  </si>
  <si>
    <t>SECONCI</t>
  </si>
  <si>
    <t>A</t>
  </si>
  <si>
    <t>GRUPO B</t>
  </si>
  <si>
    <t>B1</t>
  </si>
  <si>
    <t>Repouso Semanal Remunerado</t>
  </si>
  <si>
    <t>Não incide</t>
  </si>
  <si>
    <t>B2</t>
  </si>
  <si>
    <t>Feriados</t>
  </si>
  <si>
    <t>B3</t>
  </si>
  <si>
    <t>Auxilio - Enfermidade</t>
  </si>
  <si>
    <t>B4</t>
  </si>
  <si>
    <t>13º Salario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</si>
  <si>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</si>
  <si>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</si>
  <si>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</si>
  <si>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</si>
  <si>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</si>
  <si>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</si>
  <si>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</si>
  <si>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</si>
  <si>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</si>
  <si>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</si>
  <si>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</si>
  <si>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</si>
  <si>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</si>
  <si>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</si>
  <si>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</si>
  <si>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</si>
  <si>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</si>
  <si>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</si>
  <si>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</si>
  <si>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</si>
  <si>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</si>
  <si>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</si>
  <si>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</si>
  <si>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</si>
  <si>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</si>
  <si>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</si>
  <si>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</si>
  <si>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</si>
  <si>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</si>
  <si>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</si>
  <si>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</si>
  <si>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(A+B+C+D)</t>
  </si>
  <si>
    <t>OBRA</t>
  </si>
  <si>
    <t>Município</t>
  </si>
  <si>
    <t>BDI:</t>
  </si>
  <si>
    <t>Referência</t>
  </si>
  <si>
    <t>Endereço</t>
  </si>
  <si>
    <t>PERÍODO:</t>
  </si>
  <si>
    <t>CRONOGRAMA FÍSICO FINANCEIRO</t>
  </si>
  <si>
    <t>ITEM</t>
  </si>
  <si>
    <t>VALOR</t>
  </si>
  <si>
    <t>%</t>
  </si>
  <si>
    <t>MÊS 01</t>
  </si>
  <si>
    <t>MÊS 02</t>
  </si>
  <si>
    <t>VALOR (R$)</t>
  </si>
  <si>
    <t>TOTAL</t>
  </si>
  <si>
    <t>ACUMULADO</t>
  </si>
  <si>
    <t>Cuiabá - MT</t>
  </si>
  <si>
    <t>Referência:</t>
  </si>
  <si>
    <t>Período:</t>
  </si>
  <si>
    <t>PLANILHA RESUMO</t>
  </si>
  <si>
    <t>UND</t>
  </si>
  <si>
    <t>MES</t>
  </si>
  <si>
    <t>5.1</t>
  </si>
  <si>
    <t>m</t>
  </si>
  <si>
    <t>COMPOSIÇÃO DA PARCELA DE BDI (BONIFICAÇÕES E DESPESA INDIRETAS)</t>
  </si>
  <si>
    <t>ITENS RELATIVOS À ADMINISTRAÇÃO CENTRAL</t>
  </si>
  <si>
    <t>% SOBRE PV</t>
  </si>
  <si>
    <t>AC - Administração Central</t>
  </si>
  <si>
    <t>4,00% de PV</t>
  </si>
  <si>
    <t>DF - Custos Financeiros</t>
  </si>
  <si>
    <t>CF do (PV-Lucro Operacional)</t>
  </si>
  <si>
    <t>C - Riscos</t>
  </si>
  <si>
    <t>1,25% de PV</t>
  </si>
  <si>
    <t>S + G - Seguros e Garantias</t>
  </si>
  <si>
    <t>2,50% a.a. sobre 5,00% do PV</t>
  </si>
  <si>
    <t>Sub-total</t>
  </si>
  <si>
    <t>LUCRO</t>
  </si>
  <si>
    <t>E - Lucro Operacional</t>
  </si>
  <si>
    <t>7,50% de PV</t>
  </si>
  <si>
    <t>BDI SEM IMPOSTOS</t>
  </si>
  <si>
    <t>TAXAS E IMPOSTOS</t>
  </si>
  <si>
    <t>F - PIS</t>
  </si>
  <si>
    <t>0,65% de PV</t>
  </si>
  <si>
    <t>G - COFINS</t>
  </si>
  <si>
    <t>3,00% de PV</t>
  </si>
  <si>
    <t>H - ISSQN</t>
  </si>
  <si>
    <t>0,80% de PV</t>
  </si>
  <si>
    <t>Contribuição Previdenciária - Lei N° 13.161/15</t>
  </si>
  <si>
    <t>BDI COM IMPOSTOS</t>
  </si>
  <si>
    <t>Custo Direto - CD</t>
  </si>
  <si>
    <t>BDI Final com impostos</t>
  </si>
  <si>
    <t>Preço de Venda - PV</t>
  </si>
  <si>
    <t>Legenda:</t>
  </si>
  <si>
    <r>
      <rPr>
        <b/>
        <i/>
        <sz val="8"/>
        <color indexed="8"/>
        <rFont val="Calibri Light"/>
        <family val="2"/>
      </rPr>
      <t xml:space="preserve">PV </t>
    </r>
    <r>
      <rPr>
        <i/>
        <sz val="8"/>
        <color indexed="8"/>
        <rFont val="Calibri Light"/>
        <family val="2"/>
      </rPr>
      <t>= Preço de Venda</t>
    </r>
  </si>
  <si>
    <t>IA = Inflação Acumulada (período de 12 meses - IPCA) = 4,84%</t>
  </si>
  <si>
    <t>CD = Custo Direto</t>
  </si>
  <si>
    <t>CF = ((1 + Selic)¹/¹² x ((1+IA)¹/¹² -1)</t>
  </si>
  <si>
    <t>Selic Fev/2014 = 10,52%</t>
  </si>
  <si>
    <t>Seguros e Garantias (2,5% a.a. sobre 5% do PV) - Prazo médio de 1 ano</t>
  </si>
  <si>
    <t>Lucro Operacional conforme Portaria SINFRA n°. 343/05 de 07 de junho de 2005.</t>
  </si>
  <si>
    <t>Localidade / alíquota ISSQN</t>
  </si>
  <si>
    <t>Para Mão de Obra</t>
  </si>
  <si>
    <r>
      <t>Alíquota de Cuiabá</t>
    </r>
    <r>
      <rPr>
        <i/>
        <sz val="11"/>
        <color indexed="10"/>
        <rFont val="Calibri Light"/>
        <family val="2"/>
      </rPr>
      <t>= 5,0%</t>
    </r>
  </si>
  <si>
    <t>40% sobre alíquota</t>
  </si>
  <si>
    <t>Composições Analíticas com Preço Unitário</t>
  </si>
  <si>
    <t>Composições Principais</t>
  </si>
  <si>
    <t xml:space="preserve"> SDC01056 </t>
  </si>
  <si>
    <t>M2</t>
  </si>
  <si>
    <t>REFERÊNCIA COMPOSIÇÕES PRÓPRIAS</t>
  </si>
  <si>
    <t>Unidade</t>
  </si>
  <si>
    <t>SINAPI 73616</t>
  </si>
  <si>
    <t>PLANILHA QUANTITATIVA - ARQUITETURA</t>
  </si>
  <si>
    <t>Administração de obra</t>
  </si>
  <si>
    <t>Serviços Preliminares</t>
  </si>
  <si>
    <t>Demolições</t>
  </si>
  <si>
    <t>Unid.</t>
  </si>
  <si>
    <t>DEMOLIÇÃO DE PISO EM CONCRETO</t>
  </si>
  <si>
    <t>Comp.(m)</t>
  </si>
  <si>
    <t>Larg. (m)</t>
  </si>
  <si>
    <t xml:space="preserve">Calçada </t>
  </si>
  <si>
    <t>DEMOLIÇÃO DE ALVENARIA</t>
  </si>
  <si>
    <t>Altura (m)</t>
  </si>
  <si>
    <t>Muro</t>
  </si>
  <si>
    <t>Movimentação de terra</t>
  </si>
  <si>
    <t>Corte para talude muro</t>
  </si>
  <si>
    <t>Instalações Provisórias</t>
  </si>
  <si>
    <t>Placa de Obra</t>
  </si>
  <si>
    <t>Altura(m)</t>
  </si>
  <si>
    <t>Qtd.(un)</t>
  </si>
  <si>
    <t>Placa dos Profissionais</t>
  </si>
  <si>
    <t>Barracão Almoxarifado</t>
  </si>
  <si>
    <t>Larg.(m)</t>
  </si>
  <si>
    <t xml:space="preserve">Usar as dimensões de acordo com o projeto </t>
  </si>
  <si>
    <t>Tapume</t>
  </si>
  <si>
    <t>Execução de Tapume matálico</t>
  </si>
  <si>
    <t>Limpeza de obra</t>
  </si>
  <si>
    <t>Carga Manual de Entulho em Caminho 6m³</t>
  </si>
  <si>
    <t>Total com empolamento</t>
  </si>
  <si>
    <t>Muro caído calçada</t>
  </si>
  <si>
    <t>remoção da estrutura da cobertura</t>
  </si>
  <si>
    <t>Trasporte de entulho Caminhão 6m³</t>
  </si>
  <si>
    <t>m³xKm</t>
  </si>
  <si>
    <t>volume.(m³)</t>
  </si>
  <si>
    <t>Km</t>
  </si>
  <si>
    <t>Distancia multiplicada por volume de entulho</t>
  </si>
  <si>
    <t>Considerar 10km</t>
  </si>
  <si>
    <t>Revestimento</t>
  </si>
  <si>
    <t>Chapisco</t>
  </si>
  <si>
    <t>Muro novo</t>
  </si>
  <si>
    <t>Massa Única (Emboço + Reboco) para parede</t>
  </si>
  <si>
    <t>Pintura</t>
  </si>
  <si>
    <t>Selador</t>
  </si>
  <si>
    <t>Muro existente externo</t>
  </si>
  <si>
    <t>Pintura esmalte</t>
  </si>
  <si>
    <t>Portão</t>
  </si>
  <si>
    <t>Pavimentação</t>
  </si>
  <si>
    <t>Calçada externa</t>
  </si>
  <si>
    <t>Calçada meia cana</t>
  </si>
  <si>
    <t>Complementares</t>
  </si>
  <si>
    <t xml:space="preserve">Portão para veículos em chapa de aço </t>
  </si>
  <si>
    <t>Meia cana</t>
  </si>
  <si>
    <t>CANALETA EM TUBO DE CONCRETO MEIA-CANA PARA ÁGUAS PLUVIAIS, 300MM</t>
  </si>
  <si>
    <t>Caixa de passagem</t>
  </si>
  <si>
    <t>Caixa de passagem 80x80cm</t>
  </si>
  <si>
    <t>Tubo de concreto  500mm</t>
  </si>
  <si>
    <t>Grama</t>
  </si>
  <si>
    <t>Terra preta</t>
  </si>
  <si>
    <t xml:space="preserve">Fornecimento e apalhamento de terra preta </t>
  </si>
  <si>
    <t>Retirada de árvore</t>
  </si>
  <si>
    <t>Rua das Palmeiras, n 386, Baú</t>
  </si>
  <si>
    <t xml:space="preserve"> SDC01104</t>
  </si>
  <si>
    <t>SINAPI 74072/003</t>
  </si>
  <si>
    <t xml:space="preserve">Planilha Orçamentária </t>
  </si>
  <si>
    <t xml:space="preserve"> Desonerada</t>
  </si>
  <si>
    <t>Bancos Utilizados</t>
  </si>
  <si>
    <t>COBERTURA</t>
  </si>
  <si>
    <t>9.3</t>
  </si>
  <si>
    <t>SDC01018</t>
  </si>
  <si>
    <t>SDC01050</t>
  </si>
  <si>
    <t>SDC01006</t>
  </si>
  <si>
    <t>FORNECIMENTO DE ESTRUTURA METÁLICA PARA COBERTURA, COM UTILIZAÇÃO DE PERFIS EM AÇO ASTM A36</t>
  </si>
  <si>
    <t>ARMAÇÃO DE FUNDAÇÕES E ESTRUTURAS DE CONCRETO ARMADO, EXCETO VIGAS, PILARES E LAJES (DE EDIFÍCIOS DE MÚLTIPLOS PAVIMENTOS, EDIFICAÇÃO TÉRREA OU SOBRADO), UTILIZANDO AÇO CA-50 DE 16 MM - MONTAGEM</t>
  </si>
  <si>
    <t>ARMAÇÃO DE FUNDAÇÕES E ESTRUTURAS DE CONCRETO ARMADO, EXCETO VIGAS, PILARES E LAJES (DE EDIFÍCIOS DE MÚLTIPLOS PAVIMENTOS, EDIFICAÇÃO TÉRREA OU SOBRADO), UTILIZANDO AÇO CA-50 DE 12.5 MM - MONTAGEM</t>
  </si>
  <si>
    <t>FECHAMENTO LAT.TELHA TRAPEZ.0,43 MM</t>
  </si>
  <si>
    <t>13.1</t>
  </si>
  <si>
    <t>13.2</t>
  </si>
  <si>
    <t>13.3</t>
  </si>
  <si>
    <t>13.4</t>
  </si>
  <si>
    <t>13.5</t>
  </si>
  <si>
    <t>17.8</t>
  </si>
  <si>
    <t>GUARDA-CORPO COM CORRIMAO EM TUBO DE ACO GALVANIZADO 1 1/2"</t>
  </si>
  <si>
    <t>17.9</t>
  </si>
  <si>
    <t>17.10</t>
  </si>
  <si>
    <t>SDC04007</t>
  </si>
  <si>
    <t>FORNECIMENTO E INSTALAÇÃO DE BANCADA DE GRANITO NATURAL, ASSENTADO COM ARGAMASSA MISTA DE CIMENTO, CAL HIDRADATA E AREIA SEM PENEIRAR TRAÇO 1:1:6, E=2,5CM</t>
  </si>
  <si>
    <t>REMOÇÃO DE FORROS DE DRYWALL, PVC E FIBROMINERAL, DE FORMA MANUAL, SEM REAPROVEITAMENTO. AF_12/2017</t>
  </si>
  <si>
    <t>RECOLOCACO DE FORROS EM REGUA DE PVC E PERFIS, CONSIDERANDO REAPROVEITAMENTO DO MATERIAL</t>
  </si>
  <si>
    <t>14.1</t>
  </si>
  <si>
    <t>14.2</t>
  </si>
  <si>
    <t>14.3</t>
  </si>
  <si>
    <t>14.4</t>
  </si>
  <si>
    <t>INSTALAÇÕES ELÉTRICAS</t>
  </si>
  <si>
    <t>REMOÇÃO DE CABOS ELÉTRICOS, DE FORMA MANUAL, SEM REAPROVEITAMENTO. AF_12/2017</t>
  </si>
  <si>
    <t>ELETRODUTO FLEXÍVEL CORRUGADO, PVC, DN 25 MM (3/4"), PARA CIRCUITOS TERMINAIS, INSTALADO EM FORRO - FORNECIMENTO E INSTALAÇÃO. AF_12/2015</t>
  </si>
  <si>
    <t xml:space="preserve"> SDC01017 </t>
  </si>
  <si>
    <t>PERFIL AÇO DOBRADO, LAMINADO E CHAPARIA ASTM A 36</t>
  </si>
  <si>
    <t xml:space="preserve"> SDC01018 </t>
  </si>
  <si>
    <t>MONTAGEM DE ESTRUTURA METÁLICA</t>
  </si>
  <si>
    <t xml:space="preserve"> SDC01050 </t>
  </si>
  <si>
    <t xml:space="preserve"> SDC01006 </t>
  </si>
  <si>
    <t>M²</t>
  </si>
  <si>
    <t>SIURB-SP 15505</t>
  </si>
  <si>
    <t>FUES - FUNDAÇÕES E ESTRUTURAS</t>
  </si>
  <si>
    <t>SIURB-SP 15512</t>
  </si>
  <si>
    <t>SINAPI 92922</t>
  </si>
  <si>
    <t>SINAPI 92921</t>
  </si>
  <si>
    <t xml:space="preserve"> SDC01048 </t>
  </si>
  <si>
    <t>RETIRADA DE BANCADA DE PIA</t>
  </si>
  <si>
    <t>IOPES 010225</t>
  </si>
  <si>
    <t xml:space="preserve"> SDC04007 </t>
  </si>
  <si>
    <t>SAOP - MT CI0181</t>
  </si>
  <si>
    <t>MÊS 03</t>
  </si>
  <si>
    <t>2.3</t>
  </si>
  <si>
    <t>2.4</t>
  </si>
  <si>
    <t>2.5</t>
  </si>
  <si>
    <t>SDC01289</t>
  </si>
  <si>
    <t>SDC01047</t>
  </si>
  <si>
    <t>DEMOLIÇÃO DE ESTRUTURA DE MADEIRA P/TELHADOS</t>
  </si>
  <si>
    <t>RETIRADA DE TELHAS CERAMICAS</t>
  </si>
  <si>
    <t>SDC01044</t>
  </si>
  <si>
    <t>SDC01236</t>
  </si>
  <si>
    <t>FORNECIMENTO E INSTALAÇÃO DE CUMEEIRA EM PERFIL METALICO TRAPEZOIDAL</t>
  </si>
  <si>
    <t>TELHAMENTO COM TELHA METÁLICA TERMOACÚSTICA COM PELÍCULA E = 30 MM, COM ATÉ 2 ÁGUAS, INCLUSO IÇAMENTO</t>
  </si>
  <si>
    <t xml:space="preserve"> SDC01044 </t>
  </si>
  <si>
    <t>TELHA TERMOACÚSTICA COM PELICULA E=30MM</t>
  </si>
  <si>
    <t>SINAPI 75220</t>
  </si>
  <si>
    <t>COBE- COBERTURA</t>
  </si>
  <si>
    <t>SINAPI 94216</t>
  </si>
  <si>
    <t>COBE - COBERTURA</t>
  </si>
  <si>
    <t>FERMAT</t>
  </si>
  <si>
    <t>03.658.692/0004-09</t>
  </si>
  <si>
    <t>MARIELE</t>
  </si>
  <si>
    <t>1KG</t>
  </si>
  <si>
    <t>AÇOFER INDÚSTRIA E COMÉRCIO LTDA</t>
  </si>
  <si>
    <t>03.989.217/0002-45</t>
  </si>
  <si>
    <t>HELTON</t>
  </si>
  <si>
    <t>PERFILADOS MULTIAÇO</t>
  </si>
  <si>
    <t>02.019.067/0001-01</t>
  </si>
  <si>
    <t>DALVA</t>
  </si>
  <si>
    <t>PERFIL CUMEEIRA TRAPEZOIDAL GALVANIZADO</t>
  </si>
  <si>
    <t>AÇOFER INDÚSTRIA E COMERCIO LTDA</t>
  </si>
  <si>
    <t>03.989.217/0013-06</t>
  </si>
  <si>
    <t>3646-4422</t>
  </si>
  <si>
    <t>RUBENS</t>
  </si>
  <si>
    <t>Mover Cargas Representações</t>
  </si>
  <si>
    <t>12.775.361/0001-99</t>
  </si>
  <si>
    <t>*****</t>
  </si>
  <si>
    <t>Fermat Industria e Comercio de Perfis Ltda</t>
  </si>
  <si>
    <t>03.658.692/0003-10</t>
  </si>
  <si>
    <t>3644-5555</t>
  </si>
  <si>
    <t>CRISSANDRO</t>
  </si>
  <si>
    <t>03.658.692/0005-81</t>
  </si>
  <si>
    <t>m2</t>
  </si>
  <si>
    <t>CENTRO AÇO</t>
  </si>
  <si>
    <t>12.027.138/0001-63</t>
  </si>
  <si>
    <t>2128-3700</t>
  </si>
  <si>
    <t>CLEBERSON</t>
  </si>
  <si>
    <t>AÇOFER</t>
  </si>
  <si>
    <t>03.989.217/0019-93</t>
  </si>
  <si>
    <t>ORDILEI</t>
  </si>
  <si>
    <t xml:space="preserve">MAPA DE COTAÇÃO </t>
  </si>
  <si>
    <t>FONTE</t>
  </si>
  <si>
    <t>CNPJ</t>
  </si>
  <si>
    <t>TELEFONE</t>
  </si>
  <si>
    <t>CONTATO</t>
  </si>
  <si>
    <t>DATA</t>
  </si>
  <si>
    <t xml:space="preserve">UNI </t>
  </si>
  <si>
    <t>P. UNIT. (R$)</t>
  </si>
  <si>
    <t>MEDIANA TOTAL (R$)</t>
  </si>
  <si>
    <t>SINAPI-MT - 04/2018</t>
  </si>
  <si>
    <t>97640</t>
  </si>
  <si>
    <t>3.4</t>
  </si>
  <si>
    <t>SDC05003</t>
  </si>
  <si>
    <t>CONTAINER 2,30 X 4,30 M, ALT. 2,50 M, P/ SANITARIO, C/ 5 BACIAS, 1 LAVATORIO E 4 MICTORIOS (LOCACAO)</t>
  </si>
  <si>
    <t>MÊS</t>
  </si>
  <si>
    <t>3.5</t>
  </si>
  <si>
    <t>73847/001</t>
  </si>
  <si>
    <t>ALUGUEL CONTAINER/ESCRIT INCL INST ELET LARG=2,20 COMP=6,20M          ALT=2,50M CHAPA ACO C/NERV TRAPEZ FORRO C/ISOL TERMO/ACUSTICO         CHASSIS REFORC PISO COMPENS NAVAL EXC TRANSP/CARGA/DESCARGA</t>
  </si>
  <si>
    <t>3.6</t>
  </si>
  <si>
    <t>41598</t>
  </si>
  <si>
    <t>ENTRADA PROVISORIA DE ENERGIA ELETRICA AEREA TRIFASICA 40A EM POSTE MADEIRA</t>
  </si>
  <si>
    <t>3.7</t>
  </si>
  <si>
    <t>SDC05004</t>
  </si>
  <si>
    <t>LIGAÇÃO PROVISÓRIA DE ÁGUA E SANITÁRIO</t>
  </si>
  <si>
    <t>87457</t>
  </si>
  <si>
    <t>ALVENARIA DE VEDAÇÃO DE BLOCOS VAZADOS DE CONCRETO DE 19X19X39CM (ESPESSURA 19CM) DE PAREDES COM ÁREA LÍQUIDA MAIOR OU IGUAL A 6M² SEM VÃOS E ARGAMASSA DE ASSENTAMENTO COM PREPARO EM BETONEIRA. AF_06/2014</t>
  </si>
  <si>
    <t>8.7</t>
  </si>
  <si>
    <t>89168</t>
  </si>
  <si>
    <t>(COMPOSIÇÃO REPRESENTATIVA) DO SERVIÇO DE ALVENARIA DE VEDAÇÃO DE BLOCOS VAZADOS DE CERÂMICA DE 9X19X19CM (ESPESSURA 9CM), PARA EDIFICAÇÃO HABITACIONAL UNIFAMILIAR (CASA) E EDIFICAÇÃO PÚBLICA PADRÃO. AF_11/2014</t>
  </si>
  <si>
    <t>SDC01017</t>
  </si>
  <si>
    <t>SDC01106</t>
  </si>
  <si>
    <t>72201</t>
  </si>
  <si>
    <t>96116</t>
  </si>
  <si>
    <t>FORRO EM RÉGUAS DE PVC, FRISADO, PARA AMBIENTES COMERCIAIS, INCLUSIVE ESTRUTURA DE FIXAÇÃO. AF_05/2017_P</t>
  </si>
  <si>
    <t>IMPERMEABILIZAÇÃO</t>
  </si>
  <si>
    <t>73929/001</t>
  </si>
  <si>
    <t>IMPERMEABILIZACAO DE SUPERFICIE COM CIMENTO ESPECIAL CRISTALIZANTE COM ADESIVO LIQUIDO, UMA DEMAO.</t>
  </si>
  <si>
    <t>87273</t>
  </si>
  <si>
    <t>REVESTIMENTO CERÂMICO PARA PAREDES INTERNAS COM PLACAS TIPO ESMALTADA EXTRA DE DIMENSÕES 33X45 CM APLICADAS EM AMBIENTES DE ÁREA MAIOR QUE 5 M² NA ALTURA INTEIRA DAS PAREDES. AF_06/2014</t>
  </si>
  <si>
    <t>84665</t>
  </si>
  <si>
    <t>PINTURA ACRILICA PARA SINALIZAÇÃO HORIZONTAL EM PISO CIMENTADO</t>
  </si>
  <si>
    <t>88497</t>
  </si>
  <si>
    <t>APLICAÇÃO E LIXAMENTO DE MASSA LÁTEX EM PAREDES, DUAS DEMÃOS. AF_06/2014</t>
  </si>
  <si>
    <t>88487</t>
  </si>
  <si>
    <t>APLICAÇÃO MANUAL DE PINTURA COM TINTA LÁTEX PVA EM PAREDES, DUAS DEMÃOS. AF_06/2014</t>
  </si>
  <si>
    <t>95305</t>
  </si>
  <si>
    <t>TEXTURA ACRÍLICA, APLICAÇÃO MANUAL EM PAREDE, UMA DEMÃO. AF_09/2016</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</si>
  <si>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</si>
  <si>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</si>
  <si>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87260</t>
  </si>
  <si>
    <t>REVESTIMENTO CERÂMICO PARA PISO COM PLACAS TIPO PORCELANATO DE DIMENSÕES 45X45 CM APLICADA EM AMBIENTES DE ÁREA MAIOR QUE 10 M². AF_06/2014</t>
  </si>
  <si>
    <t>88649</t>
  </si>
  <si>
    <t>RODAPÉ CERÂMICO DE 7CM DE ALTURA COM PLACAS TIPO ESMALTADA EXTRA DE DIMENSÕES 45X45CM. AF_06/2014</t>
  </si>
  <si>
    <t>97661</t>
  </si>
  <si>
    <t>91854</t>
  </si>
  <si>
    <t>ELETRODUTO FLEXÍVEL CORRUGADO, PVC, DN 25 MM (3/4"), PARA CIRCUITOS TERMINAIS, INSTALADO EM PAREDE - FORNECIMENTO E INSTALAÇÃO. AF_12/2015</t>
  </si>
  <si>
    <t>91856</t>
  </si>
  <si>
    <t>ELETRODUTO FLEXÍVEL CORRUGADO, PVC, DN 32 MM (1"), PARA CIRCUITOS TERMINAIS, INSTALADO EM PAREDE - FORNECIMENTO E INSTALAÇÃO. AF_12/2015</t>
  </si>
  <si>
    <t>SDC07041</t>
  </si>
  <si>
    <t>DUTO CORRUGADO FLEXÍVEL EM PEAD Ø = 1', TIPO KANALEX OU SIMILAR, LANÇADO DIRETAMENTE NO SOLO, EXCLUSIVE ESCAVAÇÃO E REATERRO</t>
  </si>
  <si>
    <t>91834</t>
  </si>
  <si>
    <t>92866</t>
  </si>
  <si>
    <t>CAIXA SEXTAVADA 3" X 3", METÁLICA, INSTALADA EM LAJE - FORNECIMENTO E INSTALAÇÃO. AF_12/2015</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</si>
  <si>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</si>
  <si>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</si>
  <si>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</si>
  <si>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</si>
  <si>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</si>
  <si>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</si>
  <si>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13.6</t>
  </si>
  <si>
    <t>91929</t>
  </si>
  <si>
    <t>CABO DE COBRE FLEXÍVEL ISOLADO, 4 MM², ANTI-CHAMA 0,6/1,0 KV, PARA CIRCUITOS TERMINAIS - FORNECIMENTO E INSTALAÇÃO. AF_12/2015</t>
  </si>
  <si>
    <t>13.7</t>
  </si>
  <si>
    <t>91927</t>
  </si>
  <si>
    <t>CABO DE COBRE FLEXÍVEL ISOLADO, 2,5 MM², ANTI-CHAMA 0,6/1,0 KV, PARA CIRCUITOS TERMINAIS - FORNECIMENTO E INSTALAÇÃO. AF_12/2015</t>
  </si>
  <si>
    <t>92979</t>
  </si>
  <si>
    <t>CABO DE COBRE FLEXÍVEL ISOLADO, 10 MM², ANTI-CHAMA 450/750 V, PARA DISTRIBUIÇÃO - FORNECIMENTO E INSTALAÇÃO. AF_12/2015</t>
  </si>
  <si>
    <t>74130/005</t>
  </si>
  <si>
    <t>DISJUNTOR TERMOMAGNETICO TRIPOLAR PADRAO NEMA (AMERICANO) 60 A 100A 240V, FORNECIMENTO E INSTALACAO</t>
  </si>
  <si>
    <t>SES0014</t>
  </si>
  <si>
    <t>DISJUNTOR RESIDUAL TRIFÁSICO DR 100</t>
  </si>
  <si>
    <t>un</t>
  </si>
  <si>
    <t>93653</t>
  </si>
  <si>
    <t>DISJUNTOR MONOPOLAR TIPO DIN, CORRENTE NOMINAL DE 10A - FORNECIMENTO E INSTALAÇÃO. AF_04/2016</t>
  </si>
  <si>
    <t>93665</t>
  </si>
  <si>
    <t>DISJUNTOR BIPOLAR TIPO DIN, CORRENTE NOMINAL DE 40A - FORNECIMENTO E INSTALAÇÃO. AF_04/2016</t>
  </si>
  <si>
    <t>SES0015</t>
  </si>
  <si>
    <t>DISJUNTOR RESIDUAL TRIFÁSICO DR 40A</t>
  </si>
  <si>
    <t>93663</t>
  </si>
  <si>
    <t>DISJUNTOR BIPOLAR TIPO DIN, CORRENTE NOMINAL DE 25A - FORNECIMENTO E INSTALAÇÃO. AF_04/2016</t>
  </si>
  <si>
    <t>SDC03002</t>
  </si>
  <si>
    <t>FORNECIMENTO E INSTALAÇÃO DE LUMINARIA TIPO CALHA COM LAMPADA TUBULAR LED, 2X20W</t>
  </si>
  <si>
    <t>74131/004</t>
  </si>
  <si>
    <t>QUADRO DE DISTRIBUICAO DE ENERGIA DE EMBUTIR, EM CHAPA METALICA, PARA 18 DISJUNTORES TERMOMAGNETICOS MONOPOLARES, COM BARRAMENTO TRIFASICO E NEUTRO, FORNECIMENTO E INSTALACAO</t>
  </si>
  <si>
    <t>92000</t>
  </si>
  <si>
    <t>TOMADA BAIXA DE EMBUTIR (1 MÓDULO), 2P+T 10 A, INCLUINDO SUPORTE E PLACA - FORNECIMENTO E INSTALAÇÃO. AF_12/2015</t>
  </si>
  <si>
    <t>91992</t>
  </si>
  <si>
    <t>TOMADA ALTA DE EMBUTIR (1 MÓDULO), 2P+T 10 A, INCLUINDO SUPORTE E PLACA - FORNECIMENTO E INSTALAÇÃO. AF_12/2015</t>
  </si>
  <si>
    <t>91955</t>
  </si>
  <si>
    <t>INTERRUPTOR PARALELO (1 MÓDULO), 10A/250V, INCLUINDO SUPORTE E PLACA - FORNECIMENTO E INSTALAÇÃO. AF_12/2015</t>
  </si>
  <si>
    <t>91953</t>
  </si>
  <si>
    <t>INTERRUPTOR SIMPLES (1 MÓDULO), 10A/250V, INCLUINDO SUPORTE E PLACA - FORNECIMENTO E INSTALAÇÃO. AF_12/2015</t>
  </si>
  <si>
    <t>91936</t>
  </si>
  <si>
    <t>CAIXA OCTOGONAL 4" X 4", PVC, INSTALADA EM LAJE - FORNECIMENTO E INSTALAÇÃO. AF_12/2015</t>
  </si>
  <si>
    <t>84862</t>
  </si>
  <si>
    <t>SDC04009</t>
  </si>
  <si>
    <t>FORNECIMENTO E INSTALAÇÃO DE BARRA DE APOIO PARA PCD, EM AÇO INOX, 80CM</t>
  </si>
  <si>
    <t>SDC01048</t>
  </si>
  <si>
    <t>SDC04010</t>
  </si>
  <si>
    <t>FORNECIMENTO E INSTALAÇÃO DE PISO PODOTÁTIL, EM CONCRETO, 25x25CM, DIRECIONAL/ALERTA</t>
  </si>
  <si>
    <t>SDC04005</t>
  </si>
  <si>
    <t>FORNECIMENTO E INSTALAÇÃO DE PISO PODOTÁTIL, EM BORRACHA SINTÉTICA, 250X250MM, DIRECIONAL/ALERTA</t>
  </si>
  <si>
    <t>SDC04004</t>
  </si>
  <si>
    <t>FORNECIMENTO E INSTALAÇÃO DE PLACA DE PORTA, EM PVC, COM ESCRITA EM BRAILE, DIMENSÕES 30X10CM</t>
  </si>
  <si>
    <t>SDC04060</t>
  </si>
  <si>
    <t>MAPA TATIL 85X45 COM PÉ EM TUBO METÁLICO</t>
  </si>
  <si>
    <t>SDC04051</t>
  </si>
  <si>
    <t>FORNECIMENTO E INSTALAÇÃO DE ANEL DE TEXTURA PARA CORRIMÃO, EM BORRACHA</t>
  </si>
  <si>
    <t>73916/002</t>
  </si>
  <si>
    <t>PLACA ESMALTADA PARA IDENTIFICAÇÃO NR DE RUA, DIMENSÕES 45X25CM</t>
  </si>
  <si>
    <t>74125/001</t>
  </si>
  <si>
    <t>ESPELHO CRISTAL ESPESSURA 4MM, COM MOLDURA DE MADEIRA</t>
  </si>
  <si>
    <t>ESQUADRIAS E FERRAGENS</t>
  </si>
  <si>
    <t>15.1</t>
  </si>
  <si>
    <t>94575</t>
  </si>
  <si>
    <t>JANELA DE ALUMÍNIO MAXIM-AR, FIXAÇÃO COM PARAFUSO, VEDAÇÃO COM ESPUMA EXPANSIVA PU, COM VIDROS, PADRONIZADA. AF_07/2016</t>
  </si>
  <si>
    <t>15.2</t>
  </si>
  <si>
    <t>94585</t>
  </si>
  <si>
    <t>JANELA DE ALUMÍNIO DE CORRER, 4 FOLHAS, FIXAÇÃO COM ARGAMASSA, COM VIDROS, PADRONIZADA. AF_07/2016</t>
  </si>
  <si>
    <t>15.3</t>
  </si>
  <si>
    <t>91341</t>
  </si>
  <si>
    <t>PORTA EM ALUMÍNIO DE ABRIR TIPO VENEZIANA COM GUARNIÇÃO, FIXAÇÃO COM PARAFUSOS - FORNECIMENTO E INSTALAÇÃO. AF_08/2015</t>
  </si>
  <si>
    <t>LOÇAS E METAIS</t>
  </si>
  <si>
    <t>16.1</t>
  </si>
  <si>
    <t>86941</t>
  </si>
  <si>
    <t>LAVATÓRIO LOUÇA BRANCA COM COLUNA, 45 X 55CM OU EQUIVALENTE, PADRÃO MÉDIO, INCLUSO SIFÃO TIPO GARRAFA, VÁLVULA E ENGATE FLEXÍVEL DE 40CM EM METAL CROMADO, COM TORNEIRA CROMADA DE MESA, PADRÃO MÉDIO - FORNECIMENTO E INSTALAÇÃO. AF_12/2013</t>
  </si>
  <si>
    <t>16.2</t>
  </si>
  <si>
    <t>86932</t>
  </si>
  <si>
    <t>VASO SANITÁRIO SIFONADO COM CAIXA ACOPLADA LOUÇA BRANCA - PADRÃO MÉDIO, INCLUSO ENGATE FLEXÍVEL EM METAL CROMADO, 1/2 X 40CM - FORNECIMENTO E INSTALAÇÃO. AF_12/2013</t>
  </si>
  <si>
    <t>16.3</t>
  </si>
  <si>
    <t>95547</t>
  </si>
  <si>
    <t>SABONETEIRA PLASTICA TIPO DISPENSER PARA SABONETE LIQUIDO COM RESERVATORIO 800 A 1500 ML, INCLUSO FIXAÇÃO. AF_10/2016</t>
  </si>
  <si>
    <t>16.4</t>
  </si>
  <si>
    <t>95544</t>
  </si>
  <si>
    <t>PAPELEIRA DE PAREDE EM METAL CROMADO SEM TAMPA, INCLUSO FIXAÇÃO. AF_10/2016</t>
  </si>
  <si>
    <t>16.5</t>
  </si>
  <si>
    <t>SDC04001</t>
  </si>
  <si>
    <t>TOALHEIRO PLASTICO TIPO DISPENSER PARA PAPEL TOALHA INTERFOLHADO</t>
  </si>
  <si>
    <t>16.6</t>
  </si>
  <si>
    <t>SDC02033</t>
  </si>
  <si>
    <t>FORNECIMENTO E INSTALAÇÃO DE DUCHA HIGIENICA PLÁSTICA COM REGISTRO METÁLICO 1/2"</t>
  </si>
  <si>
    <t>16.7</t>
  </si>
  <si>
    <t>9535</t>
  </si>
  <si>
    <t>CHUVEIRO ELETRICO COMUM CORPO PLASTICO TIPO DUCHA, FORNECIMENTO E INSTALACAO</t>
  </si>
  <si>
    <t>LIMPEZA FINAL DE OBRA</t>
  </si>
  <si>
    <t>17.1</t>
  </si>
  <si>
    <t>73948/003</t>
  </si>
  <si>
    <t>LIMPEZA AZULEJO</t>
  </si>
  <si>
    <t>17.2</t>
  </si>
  <si>
    <t>73948/008</t>
  </si>
  <si>
    <t>LIMPEZA VIDRO COMUM</t>
  </si>
  <si>
    <t>17.3</t>
  </si>
  <si>
    <t>9537</t>
  </si>
  <si>
    <t>LIMPEZA FINAL DA OBRA</t>
  </si>
  <si>
    <t>INSTALAÇÕES HIDROSSANITÁRIAS</t>
  </si>
  <si>
    <t>18.1</t>
  </si>
  <si>
    <t>89987</t>
  </si>
  <si>
    <t>REGISTRO DE GAVETA BRUTO, LATÃO, ROSCÁVEL, 3/4", COM ACABAMENTO E CANOPLA CROMADOS. FORNECIDO E INSTALADO EM RAMAL DE ÁGUA. AF_12/2014</t>
  </si>
  <si>
    <t>18.2</t>
  </si>
  <si>
    <t>89985</t>
  </si>
  <si>
    <t>REGISTRO DE PRESSÃO BRUTO, LATÃO, ROSCÁVEL, 3/4", COM ACABAMENTO E CANOPLA CROMADOS. FORNECIDO E INSTALADO EM RAMAL DE ÁGUA. AF_12/2014</t>
  </si>
  <si>
    <t>18.3</t>
  </si>
  <si>
    <t>89383</t>
  </si>
  <si>
    <t>ADAPTADOR CURTO COM BOLSA E ROSCA PARA REGISTRO, PVC, SOLDÁVEL, DN 25MM X 3/4, INSTALADO EM RAMAL OU SUB-RAMAL DE ÁGUA - FORNECIMENTO E INSTALAÇÃO. AF_12/2014</t>
  </si>
  <si>
    <t>18.4</t>
  </si>
  <si>
    <t>89481</t>
  </si>
  <si>
    <t>JOELHO 90 GRAUS, PVC, SOLDÁVEL, DN 25MM, INSTALADO EM PRUMADA DE ÁGUA - FORNECIMENTO E INSTALAÇÃO. AF_12/2014</t>
  </si>
  <si>
    <t>18.5</t>
  </si>
  <si>
    <t>SDC02146</t>
  </si>
  <si>
    <t>LUVA COM BUCHA DE LATÃO, PVC, SOLDÁVEL, DN 25MM X 1/2</t>
  </si>
  <si>
    <t>18.6</t>
  </si>
  <si>
    <t>72601</t>
  </si>
  <si>
    <t>JOELHO REDUCAO PVC SOLDAVEL 90º AGUA FRIA 25X20MM - FORNECIMENTO E
INSTALACAO</t>
  </si>
  <si>
    <t>18.7</t>
  </si>
  <si>
    <t>89356</t>
  </si>
  <si>
    <t>TUBO, PVC, SOLDÁVEL, DN 25MM, INSTALADO EM RAMAL OU SUB-RAMAL DE ÁGUA - FORNECIMENTO E INSTALAÇÃO. AF_12/2014</t>
  </si>
  <si>
    <t>18.8</t>
  </si>
  <si>
    <t>89440</t>
  </si>
  <si>
    <t>TE, PVC, SOLDÁVEL, DN 25MM, INSTALADO EM RAMAL DE DISTRIBUIÇÃO DE ÁGUA - FORNECIMENTO E INSTALAÇÃO. AF_12/2014</t>
  </si>
  <si>
    <t>18.9</t>
  </si>
  <si>
    <t>90373</t>
  </si>
  <si>
    <t>JOELHO 90 GRAUS COM BUCHA DE LATÃO, PVC, SOLDÁVEL, DN 25MM, X 1/2 INSTALADO EM RAMAL OU SUB-RAMAL DE ÁGUA - FORNECIMENTO E INSTALAÇÃO. AF_12/2014</t>
  </si>
  <si>
    <t>18.10</t>
  </si>
  <si>
    <t>83449</t>
  </si>
  <si>
    <t>CAIXA DE PASSAGEM 60X60X70 FUNDO BRITA COM TAMPA</t>
  </si>
  <si>
    <t>18.11</t>
  </si>
  <si>
    <t>89495</t>
  </si>
  <si>
    <t>RALO SIFONADO, PVC, DN 100 X 40 MM, JUNTA SOLDÁVEL, FORNECIDO E INSTALADO EM RAMAIS DE ENCAMINHAMENTO DE ÁGUA PLUVIAL. AF_12/2014</t>
  </si>
  <si>
    <t>18.12</t>
  </si>
  <si>
    <t>SDC02004</t>
  </si>
  <si>
    <t>CAIXA SIFONADA DE PVC COM GRELHA BRANCA, 150 X 150 X 50 MM</t>
  </si>
  <si>
    <t>18.13</t>
  </si>
  <si>
    <t>89748</t>
  </si>
  <si>
    <t>CURVA CURTA 90 GRAUS, PVC, SERIE NORMAL, ESGOTO PREDIAL, DN 100 MM, JUNTA ELÁSTICA, FORNECIDO E INSTALADO EM RAMAL DE DESCARGA OU RAMAL DE ESGOTO SANITÁRIO. AF_12/2014</t>
  </si>
  <si>
    <t>18.14</t>
  </si>
  <si>
    <t>89728</t>
  </si>
  <si>
    <t>CURVA CURTA 90 GRAUS, PVC, SERIE NORMAL, ESGOTO PREDIAL, DN 40 MM, JUNTA SOLDÁVEL, FORNECIDO E INSTALADO EM RAMAL DE DESCARGA OU RAMAL DE ESGOTO SANITÁRIO. AF_12/2014</t>
  </si>
  <si>
    <t>89732</t>
  </si>
  <si>
    <t>JOELHO 45 GRAUS, PVC, SERIE NORMAL, ESGOTO PREDIAL, DN 50 MM, JUNTA ELÁSTICA, FORNECIDO E INSTALADO EM RAMAL DE DESCARGA OU RAMAL DE ESGOTO SANITÁRIO. AF_12/2014</t>
  </si>
  <si>
    <t>18.15</t>
  </si>
  <si>
    <t>89726</t>
  </si>
  <si>
    <t>JOELHO 45 GRAUS, PVC, SERIE NORMAL, ESGOTO PREDIAL, DN 40 MM, JUNTA SOLDÁVEL, FORNECIDO E INSTALADO EM RAMAL DE DESCARGA OU RAMAL DE ESGOTO SANITÁRIO. AF_12/2014</t>
  </si>
  <si>
    <t>18.16</t>
  </si>
  <si>
    <t>89731</t>
  </si>
  <si>
    <t>JOELHO 90 GRAUS, PVC, SERIE NORMAL, ESGOTO PREDIAL, DN 50 MM, JUNTA ELÁSTICA, FORNECIDO E INSTALADO EM RAMAL DE DESCARGA OU RAMAL DE ESGOTO SANITÁRIO. AF_12/2014</t>
  </si>
  <si>
    <t>18.17</t>
  </si>
  <si>
    <t>89724</t>
  </si>
  <si>
    <t>JOELHO 90 GRAUS, PVC, SERIE NORMAL, ESGOTO PREDIAL, DN 40 MM, JUNTA SOLDÁVEL, FORNECIDO E INSTALADO EM RAMAL DE DESCARGA OU RAMAL DE ESGOTO SANITÁRIO. AF_12/2014</t>
  </si>
  <si>
    <t>18.18</t>
  </si>
  <si>
    <t>SDC02130</t>
  </si>
  <si>
    <t>JUNÇÃO 45° DE PVC BRANCO COM REDUÇÃO, PONTA BOLSA E VIROLA, 100 X 50 MM</t>
  </si>
  <si>
    <t>89778</t>
  </si>
  <si>
    <t>LUVA SIMPLES, PVC, SERIE NORMAL, ESGOTO PREDIAL, DN 100 MM, JUNTA ELÁSTICA, FORNECIDO E INSTALADO EM RAMAL DE DESCARGA OU RAMAL DE ESGOTO SANITÁRIO. AF_12/2014</t>
  </si>
  <si>
    <t>89714</t>
  </si>
  <si>
    <t>TUBO PVC, SERIE NORMAL, ESGOTO PREDIAL, DN 100 MM, FORNECIDO E INSTALADO EM RAMAL DE DESCARGA OU RAMAL DE ESGOTO SANITÁRIO. AF_12/2014</t>
  </si>
  <si>
    <t>89712</t>
  </si>
  <si>
    <t>TUBO PVC, SERIE NORMAL, ESGOTO PREDIAL, DN 50 MM, FORNECIDO E INSTALADO EM RAMAL DE DESCARGA OU RAMAL DE ESGOTO SANITÁRIO. AF_12/2014</t>
  </si>
  <si>
    <t>89711</t>
  </si>
  <si>
    <t>TUBO PVC, SERIE NORMAL, ESGOTO PREDIAL, DN 40 MM, FORNECIDO E INSTALADO EM RAMAL DE DESCARGA OU RAMAL DE ESGOTO SANITÁRIO. AF_12/2014</t>
  </si>
  <si>
    <t>89784</t>
  </si>
  <si>
    <t>TE, PVC, SERIE NORMAL, ESGOTO PREDIAL, DN 50 X 50 MM, JUNTA ELÁSTICA, FORNECIDO E INSTALADO EM RAMAL DE DESCARGA OU RAMAL DE ESGOTO SANITÁRIO. AF_12/2014</t>
  </si>
  <si>
    <t>10.4</t>
  </si>
  <si>
    <t>10.5</t>
  </si>
  <si>
    <t>10.6</t>
  </si>
  <si>
    <t>10.7</t>
  </si>
  <si>
    <t>10.8</t>
  </si>
  <si>
    <t>10.9</t>
  </si>
  <si>
    <t>10.10</t>
  </si>
  <si>
    <t>15.4</t>
  </si>
  <si>
    <t>15.5</t>
  </si>
  <si>
    <t>15.6</t>
  </si>
  <si>
    <t>15.7</t>
  </si>
  <si>
    <t>16.8</t>
  </si>
  <si>
    <t>16.9</t>
  </si>
  <si>
    <t>16.10</t>
  </si>
  <si>
    <t>16.11</t>
  </si>
  <si>
    <t>16.12</t>
  </si>
  <si>
    <t>16.13</t>
  </si>
  <si>
    <t>16.14</t>
  </si>
  <si>
    <t>16.15</t>
  </si>
  <si>
    <t>16.16</t>
  </si>
  <si>
    <t>16.17</t>
  </si>
  <si>
    <t>16.18</t>
  </si>
  <si>
    <t>16.19</t>
  </si>
  <si>
    <t>16.20</t>
  </si>
  <si>
    <t>16.21</t>
  </si>
  <si>
    <t>16.22</t>
  </si>
  <si>
    <t>16.23</t>
  </si>
  <si>
    <t>16.24</t>
  </si>
  <si>
    <t>17.4</t>
  </si>
  <si>
    <t>17.5</t>
  </si>
  <si>
    <t>17.6</t>
  </si>
  <si>
    <t>17.7</t>
  </si>
  <si>
    <t>17.11</t>
  </si>
  <si>
    <t>17.12</t>
  </si>
  <si>
    <t>17.13</t>
  </si>
  <si>
    <t>17.14</t>
  </si>
  <si>
    <t>17.15</t>
  </si>
  <si>
    <t>17.16</t>
  </si>
  <si>
    <t>17.17</t>
  </si>
  <si>
    <t>17.18</t>
  </si>
  <si>
    <t>17.19</t>
  </si>
  <si>
    <t>17.20</t>
  </si>
  <si>
    <t>17.21</t>
  </si>
  <si>
    <t>17.22</t>
  </si>
  <si>
    <t>17.23</t>
  </si>
  <si>
    <t>17.24</t>
  </si>
  <si>
    <t>17.25</t>
  </si>
  <si>
    <t>19.1</t>
  </si>
  <si>
    <t>19.2</t>
  </si>
  <si>
    <t>19.3</t>
  </si>
  <si>
    <t>120DIAS</t>
  </si>
  <si>
    <t>SINAPI - 04/2018 - MT</t>
  </si>
  <si>
    <t>Composição</t>
  </si>
  <si>
    <t xml:space="preserve"> 1.1 </t>
  </si>
  <si>
    <t xml:space="preserve"> SDC01294 </t>
  </si>
  <si>
    <t>21.982,32</t>
  </si>
  <si>
    <t>Composição Auxiliar</t>
  </si>
  <si>
    <t xml:space="preserve"> 90777 </t>
  </si>
  <si>
    <t>ENGENHEIRO CIVIL DE OBRA JUNIOR COM ENCARGOS COMPLEMENTARES</t>
  </si>
  <si>
    <t>H</t>
  </si>
  <si>
    <t>40,0</t>
  </si>
  <si>
    <t>80,76</t>
  </si>
  <si>
    <t xml:space="preserve"> 94295 </t>
  </si>
  <si>
    <t>MESTRE DE OBRAS COM ENCARGOS COMPLEMENTARES</t>
  </si>
  <si>
    <t>4,0</t>
  </si>
  <si>
    <t>4.687,98</t>
  </si>
  <si>
    <t xml:space="preserve"> 2.1 </t>
  </si>
  <si>
    <t>20,66</t>
  </si>
  <si>
    <t xml:space="preserve"> 88309 </t>
  </si>
  <si>
    <t>PEDREIRO COM ENCARGOS COMPLEMENTARES</t>
  </si>
  <si>
    <t>0,13</t>
  </si>
  <si>
    <t>17,45</t>
  </si>
  <si>
    <t xml:space="preserve"> 88316 </t>
  </si>
  <si>
    <t>SERVENTE COM ENCARGOS COMPLEMENTARES</t>
  </si>
  <si>
    <t>1,3</t>
  </si>
  <si>
    <t>14,16</t>
  </si>
  <si>
    <t xml:space="preserve"> 2.4 </t>
  </si>
  <si>
    <t xml:space="preserve"> SDC01289 </t>
  </si>
  <si>
    <t>23,79</t>
  </si>
  <si>
    <t xml:space="preserve"> 88239 </t>
  </si>
  <si>
    <t>AJUDANTE DE CARPINTEIRO COM ENCARGOS COMPLEMENTARES</t>
  </si>
  <si>
    <t>16,57</t>
  </si>
  <si>
    <t xml:space="preserve"> 88262 </t>
  </si>
  <si>
    <t>CARPINTEIRO DE FORMAS COM ENCARGOS COMPLEMENTARES</t>
  </si>
  <si>
    <t>17,35</t>
  </si>
  <si>
    <t xml:space="preserve"> 2.5 </t>
  </si>
  <si>
    <t xml:space="preserve"> SDC01047 </t>
  </si>
  <si>
    <t>7,94</t>
  </si>
  <si>
    <t>0,05</t>
  </si>
  <si>
    <t>0,5</t>
  </si>
  <si>
    <t xml:space="preserve"> 3.4 </t>
  </si>
  <si>
    <t xml:space="preserve"> SDC05003 </t>
  </si>
  <si>
    <t>631,25</t>
  </si>
  <si>
    <t>Insumo da Composição</t>
  </si>
  <si>
    <t xml:space="preserve"> 00010779 </t>
  </si>
  <si>
    <t>LOCACAO DE CONTAINER 2,30 X 4,30 M, ALT. 2,50 M, P/ SANITARIO, C/ 5 BACIAS, 1 LAVATORIO E 4 MICTORIOS</t>
  </si>
  <si>
    <t>1,0</t>
  </si>
  <si>
    <t xml:space="preserve"> 3.7 </t>
  </si>
  <si>
    <t xml:space="preserve"> SDC05004 </t>
  </si>
  <si>
    <t>1.420,06</t>
  </si>
  <si>
    <t xml:space="preserve"> 88248 </t>
  </si>
  <si>
    <t>AUXILIAR DE ENCANADOR OU BOMBEIRO HIDRÁULICO COM ENCARGOS COMPLEMENTARES</t>
  </si>
  <si>
    <t>13,97</t>
  </si>
  <si>
    <t xml:space="preserve"> 88267 </t>
  </si>
  <si>
    <t>ENCANADOR OU BOMBEIRO HIDRÁULICO COM ENCARGOS COMPLEMENTARES</t>
  </si>
  <si>
    <t>8,0</t>
  </si>
  <si>
    <t>17,87</t>
  </si>
  <si>
    <t>8,12</t>
  </si>
  <si>
    <t xml:space="preserve"> 00020247 </t>
  </si>
  <si>
    <t>PREGO DE ACO POLIDO COM CABECA 15 X 15 (1 1/4 X 13)</t>
  </si>
  <si>
    <t>10,13</t>
  </si>
  <si>
    <t xml:space="preserve"> 00009836 </t>
  </si>
  <si>
    <t>TUBO PVC  SERIE NORMAL, DN 100 MM, PARA ESGOTO  PREDIAL (NBR 5688)</t>
  </si>
  <si>
    <t>5,0</t>
  </si>
  <si>
    <t>8,32</t>
  </si>
  <si>
    <t xml:space="preserve"> 00000370 </t>
  </si>
  <si>
    <t>AREIA MEDIA - POSTO JAZIDA/FORNECEDOR (RETIRADO NA JAZIDA, SEM TRANSPORTE)</t>
  </si>
  <si>
    <t>0,0189</t>
  </si>
  <si>
    <t>56,25</t>
  </si>
  <si>
    <t xml:space="preserve"> 00012774 </t>
  </si>
  <si>
    <t>HIDROMETRO UNIJATO, VAZAO MAXIMA DE 5,0 M3/H, DE 3/4"</t>
  </si>
  <si>
    <t>101,34</t>
  </si>
  <si>
    <t xml:space="preserve"> 00006189 </t>
  </si>
  <si>
    <t>TABUA MADEIRA 2A QUALIDADE 2,5 X 30,0CM (1 X 12") NAO APARELHADA</t>
  </si>
  <si>
    <t>6,26</t>
  </si>
  <si>
    <t xml:space="preserve"> 00009868 </t>
  </si>
  <si>
    <t>TUBO PVC, SOLDAVEL, DN 25 MM, AGUA FRIA (NBR-5648)</t>
  </si>
  <si>
    <t>30,0</t>
  </si>
  <si>
    <t>2,84</t>
  </si>
  <si>
    <t xml:space="preserve"> 00004425 </t>
  </si>
  <si>
    <t>VIGA DE MADEIRA NAO APARELHADA 6 X 12 CM, MACARANDUBA, ANGELIM OU EQUIVALENTE DA REGIAO</t>
  </si>
  <si>
    <t>25,0</t>
  </si>
  <si>
    <t>9,90</t>
  </si>
  <si>
    <t xml:space="preserve"> 00007258 </t>
  </si>
  <si>
    <t>TIJOLO CERAMICO MACICO *5 X 10 X 20* CM</t>
  </si>
  <si>
    <t>0,33</t>
  </si>
  <si>
    <t xml:space="preserve"> 00034636 </t>
  </si>
  <si>
    <t>CAIXA D'AGUA EM POLIETILENO 1000 LITROS, COM TAMPA</t>
  </si>
  <si>
    <t>281,04</t>
  </si>
  <si>
    <t xml:space="preserve"> 4.1 </t>
  </si>
  <si>
    <t xml:space="preserve"> SDC01295 </t>
  </si>
  <si>
    <t>20,11</t>
  </si>
  <si>
    <t xml:space="preserve"> 97065 </t>
  </si>
  <si>
    <t>MONTAGEM E DESMONTAGEM DE ANDAIME MULTIDIRECIONAL (EXCLUSIVE ANDAIME E LIMPEZA). AF_11/2017</t>
  </si>
  <si>
    <t>5,11</t>
  </si>
  <si>
    <t xml:space="preserve"> 00010527 </t>
  </si>
  <si>
    <t>LOCACAO DE ANDAIME METALICO TUBULAR DE ENCAIXE, TIPO DE TORRE, COM LARGURA DE 1 ATE 1,5 M E ALTURA DE *1,00* M</t>
  </si>
  <si>
    <t>M/MES</t>
  </si>
  <si>
    <t>15,00</t>
  </si>
  <si>
    <t xml:space="preserve"> 10.1 </t>
  </si>
  <si>
    <t>7,37</t>
  </si>
  <si>
    <t xml:space="preserve"> 88315 </t>
  </si>
  <si>
    <t>SERRALHEIRO COM ENCARGOS COMPLEMENTARES</t>
  </si>
  <si>
    <t>0,02</t>
  </si>
  <si>
    <t xml:space="preserve"> 88251 </t>
  </si>
  <si>
    <t>AUXILIAR DE SERRALHEIRO COM ENCARGOS COMPLEMENTARES</t>
  </si>
  <si>
    <t>14,11</t>
  </si>
  <si>
    <t xml:space="preserve"> 88310 </t>
  </si>
  <si>
    <t>PINTOR COM ENCARGOS COMPLEMENTARES</t>
  </si>
  <si>
    <t>0,003</t>
  </si>
  <si>
    <t>17,39</t>
  </si>
  <si>
    <t xml:space="preserve"> 88240 </t>
  </si>
  <si>
    <t>AJUDANTE DE ESTRUTURA METÁLICA COM ENCARGOS COMPLEMENTARES</t>
  </si>
  <si>
    <t>0,04</t>
  </si>
  <si>
    <t>11,39</t>
  </si>
  <si>
    <t xml:space="preserve"> 88317 </t>
  </si>
  <si>
    <t>SOLDADOR COM ENCARGOS COMPLEMENTARES</t>
  </si>
  <si>
    <t xml:space="preserve"> 00000179 </t>
  </si>
  <si>
    <t>0,525</t>
  </si>
  <si>
    <t>4,88</t>
  </si>
  <si>
    <t xml:space="preserve"> 00000549 </t>
  </si>
  <si>
    <t>BARRA DE FERRO RETANGULAR, BARRA CHATA, 2" X 1/2" (L X E), 5,06 KG/M</t>
  </si>
  <si>
    <t>0,1037</t>
  </si>
  <si>
    <t>26,66</t>
  </si>
  <si>
    <t xml:space="preserve"> 00007307 </t>
  </si>
  <si>
    <t>FUNDO ANTICORROSIVO PARA METAIS FERROSOS (ZARCAO)</t>
  </si>
  <si>
    <t>L</t>
  </si>
  <si>
    <t>0,0025</t>
  </si>
  <si>
    <t>20,18</t>
  </si>
  <si>
    <t xml:space="preserve"> 00010997 </t>
  </si>
  <si>
    <t>ELETRODO REVESTIDO AWS - E7018, DIAMETRO IGUAL A 4,00 MM</t>
  </si>
  <si>
    <t>0,013</t>
  </si>
  <si>
    <t>12,00</t>
  </si>
  <si>
    <t xml:space="preserve"> 00005318 </t>
  </si>
  <si>
    <t>SOLVENTE DILUENTE A BASE DE AGUARRAS</t>
  </si>
  <si>
    <t>0,0003</t>
  </si>
  <si>
    <t>11,00</t>
  </si>
  <si>
    <t xml:space="preserve"> 10.2 </t>
  </si>
  <si>
    <t>2,43</t>
  </si>
  <si>
    <t xml:space="preserve"> 88278 </t>
  </si>
  <si>
    <t>MONTADOR DE ESTRUTURA METÁLICA COM ENCARGOS COMPLEMENTARES</t>
  </si>
  <si>
    <t>13,62</t>
  </si>
  <si>
    <t>0,06</t>
  </si>
  <si>
    <t xml:space="preserve"> 89272 </t>
  </si>
  <si>
    <t>GUINDASTE HIDRÁULICO AUTOPROPELIDO, COM LANÇA TELESCÓPICA 28,80 M, CAPACIDADE MÁXIMA 30 T, POTÊNCIA 97 KW, TRAÇÃO 4 X 4 - CHP DIURNO. AF_11/2014</t>
  </si>
  <si>
    <t>CHP</t>
  </si>
  <si>
    <t>0,01</t>
  </si>
  <si>
    <t>148,75</t>
  </si>
  <si>
    <t xml:space="preserve"> 10.3 </t>
  </si>
  <si>
    <t>37,31</t>
  </si>
  <si>
    <t>0,12</t>
  </si>
  <si>
    <t xml:space="preserve"> 88323 </t>
  </si>
  <si>
    <t>TELHADISTA COM ENCARGOS COMPLEMENTARES</t>
  </si>
  <si>
    <t>18,51</t>
  </si>
  <si>
    <t xml:space="preserve"> 00000180 </t>
  </si>
  <si>
    <t>PERFIL CUMEEIRA TRAPEZOIDAL GALVALUME</t>
  </si>
  <si>
    <t>1,12</t>
  </si>
  <si>
    <t>29,83</t>
  </si>
  <si>
    <t xml:space="preserve"> 10.4 </t>
  </si>
  <si>
    <t xml:space="preserve"> SDC01236 </t>
  </si>
  <si>
    <t>62,17</t>
  </si>
  <si>
    <t>0,061</t>
  </si>
  <si>
    <t>0,056</t>
  </si>
  <si>
    <t xml:space="preserve"> 93287 </t>
  </si>
  <si>
    <t>GUINDASTE HIDRÁULICO AUTOPROPELIDO, COM LANÇA TELESCÓPICA 40 M, CAPACIDADE MÁXIMA 60 T, POTÊNCIA 260 KW - CHP DIURNO. AF_03/2016</t>
  </si>
  <si>
    <t>0,0007</t>
  </si>
  <si>
    <t>249,60</t>
  </si>
  <si>
    <t xml:space="preserve"> 93288 </t>
  </si>
  <si>
    <t>GUINDASTE HIDRÁULICO AUTOPROPELIDO, COM LANÇA TELESCÓPICA 40 M, CAPACIDADE MÁXIMA 60 T, POTÊNCIA 260 KW - CHI DIURNO. AF_03/2016</t>
  </si>
  <si>
    <t>CHI</t>
  </si>
  <si>
    <t>0,001</t>
  </si>
  <si>
    <t>76,63</t>
  </si>
  <si>
    <t xml:space="preserve"> 00011029 </t>
  </si>
  <si>
    <t>HASTE RETA PARA GANCHO DE FERRO GALVANIZADO, COM ROSCA 1/4 " X 30 CM PARA FIXACAO DE TELHA METALICA, INCLUI PORCA E ARRUELAS DE VEDACAO</t>
  </si>
  <si>
    <t>CJ</t>
  </si>
  <si>
    <t>4,15</t>
  </si>
  <si>
    <t>1,05</t>
  </si>
  <si>
    <t xml:space="preserve"> 698 </t>
  </si>
  <si>
    <t>1,146</t>
  </si>
  <si>
    <t>48,60</t>
  </si>
  <si>
    <t xml:space="preserve"> 10.6 </t>
  </si>
  <si>
    <t>5,48</t>
  </si>
  <si>
    <t xml:space="preserve"> 88238 </t>
  </si>
  <si>
    <t>AJUDANTE DE ARMADOR COM ENCARGOS COMPLEMENTARES</t>
  </si>
  <si>
    <t>0,006</t>
  </si>
  <si>
    <t>13,47</t>
  </si>
  <si>
    <t xml:space="preserve"> 88245 </t>
  </si>
  <si>
    <t>ARMADOR COM ENCARGOS COMPLEMENTARES</t>
  </si>
  <si>
    <t>0,0367</t>
  </si>
  <si>
    <t xml:space="preserve"> 92796 </t>
  </si>
  <si>
    <t>CORTE E DOBRA DE AÇO CA-50, DIÂMETRO DE 16,0 MM, UTILIZADO EM ESTRUTURAS DIVERSAS, EXCETO LAJES. AF_12/2015</t>
  </si>
  <si>
    <t>4,56</t>
  </si>
  <si>
    <t xml:space="preserve"> 00000337 </t>
  </si>
  <si>
    <t>ARAME RECOZIDO 18 BWG, 1,25 MM (0,01 KG/M)</t>
  </si>
  <si>
    <t>0,025</t>
  </si>
  <si>
    <t>8,62</t>
  </si>
  <si>
    <t xml:space="preserve"> 00039017 </t>
  </si>
  <si>
    <t>ESPACADOR / DISTANCIADOR CIRCULAR COM ENTRADA LATERAL, EM PLASTICO, PARA VERGALHAO *4,2 A 12,5* MM, COBRIMENTO 20 MM</t>
  </si>
  <si>
    <t>0,0212</t>
  </si>
  <si>
    <t>0,14</t>
  </si>
  <si>
    <t xml:space="preserve"> 10.7 </t>
  </si>
  <si>
    <t>5,94</t>
  </si>
  <si>
    <t>0,0089</t>
  </si>
  <si>
    <t>0,0542</t>
  </si>
  <si>
    <t xml:space="preserve"> 92795 </t>
  </si>
  <si>
    <t>CORTE E DOBRA DE AÇO CA-50, DIÂMETRO DE 12,5 MM, UTILIZADO EM ESTRUTURAS DIVERSAS, EXCETO LAJES. AF_12/2015</t>
  </si>
  <si>
    <t>4,63</t>
  </si>
  <si>
    <t>0,367</t>
  </si>
  <si>
    <t xml:space="preserve"> 10.8 </t>
  </si>
  <si>
    <t xml:space="preserve"> SDC01106 </t>
  </si>
  <si>
    <t>45,15</t>
  </si>
  <si>
    <t>0,35</t>
  </si>
  <si>
    <t xml:space="preserve"> 00040552 </t>
  </si>
  <si>
    <t>PARAFUSO, AUTO ATARRACHANTE, CABECA CHATA, FENDA SIMPLES, 1/4 (6,35 MM) X 25 MM</t>
  </si>
  <si>
    <t>CENTO</t>
  </si>
  <si>
    <t>24,89</t>
  </si>
  <si>
    <t xml:space="preserve"> 00013348 </t>
  </si>
  <si>
    <t>ARRUELA  EM ACO GALVANIZADO, DIAMETRO EXTERNO = 35MM, ESPESSURA = 3MM, DIAMETRO DO FURO= 18MM</t>
  </si>
  <si>
    <t>0,60</t>
  </si>
  <si>
    <t xml:space="preserve"> 00007243 </t>
  </si>
  <si>
    <t>TELHA DE ACO ZINCADO TRAPEZOIDAL, A = *40* MM, E = 0,5 MM, SEM PINTURA</t>
  </si>
  <si>
    <t>1,1</t>
  </si>
  <si>
    <t>27,92</t>
  </si>
  <si>
    <t xml:space="preserve"> 15.5 </t>
  </si>
  <si>
    <t xml:space="preserve"> SDC04001 </t>
  </si>
  <si>
    <t>62,49</t>
  </si>
  <si>
    <t>0,6</t>
  </si>
  <si>
    <t xml:space="preserve"> 00037401 </t>
  </si>
  <si>
    <t>52,02</t>
  </si>
  <si>
    <t xml:space="preserve"> 15.6 </t>
  </si>
  <si>
    <t xml:space="preserve"> SDC02033 </t>
  </si>
  <si>
    <t>83,41</t>
  </si>
  <si>
    <t xml:space="preserve"> 00003146 </t>
  </si>
  <si>
    <t>FITA VEDA ROSCA EM ROLOS DE 18 MM X 10 M (L X C)</t>
  </si>
  <si>
    <t>0,042</t>
  </si>
  <si>
    <t>3,40</t>
  </si>
  <si>
    <t xml:space="preserve"> 00001370 </t>
  </si>
  <si>
    <t>DUCHA HIGIENICA PLASTICA COM REGISTRO METALICO 1/2 "</t>
  </si>
  <si>
    <t>74,34</t>
  </si>
  <si>
    <t xml:space="preserve"> 16.5 </t>
  </si>
  <si>
    <t xml:space="preserve"> SDC02146 </t>
  </si>
  <si>
    <t>6,15</t>
  </si>
  <si>
    <t xml:space="preserve"> 00000122 </t>
  </si>
  <si>
    <t>ADESIVO PLASTICO PARA PVC, FRASCO COM 850 GR</t>
  </si>
  <si>
    <t>0,007</t>
  </si>
  <si>
    <t>49,68</t>
  </si>
  <si>
    <t xml:space="preserve"> 00003874 </t>
  </si>
  <si>
    <t>LUVA SOLDAVEL COM BUCHA DE LATAO, PVC, 25 MM X 1/2"</t>
  </si>
  <si>
    <t>4,19</t>
  </si>
  <si>
    <t xml:space="preserve"> 00020083 </t>
  </si>
  <si>
    <t>SOLUCAO LIMPADORA PARA PVC, FRASCO COM 1000 CM3</t>
  </si>
  <si>
    <t>0,008</t>
  </si>
  <si>
    <t>43,14</t>
  </si>
  <si>
    <t xml:space="preserve"> 00038383 </t>
  </si>
  <si>
    <t>LIXA D'AGUA EM FOLHA, GRAO 100</t>
  </si>
  <si>
    <t>1,64</t>
  </si>
  <si>
    <t xml:space="preserve"> 16.12 </t>
  </si>
  <si>
    <t xml:space="preserve"> SDC02004 </t>
  </si>
  <si>
    <t>38,59</t>
  </si>
  <si>
    <t xml:space="preserve"> 00011712 </t>
  </si>
  <si>
    <t>CAIXA SIFONADA PVC, 150 X 150 X 50 MM, COM GRELHA QUADRADA BRANCA (NBR 5688)</t>
  </si>
  <si>
    <t>22,68</t>
  </si>
  <si>
    <t xml:space="preserve"> 16.19 </t>
  </si>
  <si>
    <t xml:space="preserve"> SDC02130 </t>
  </si>
  <si>
    <t>28,96</t>
  </si>
  <si>
    <t>0,46</t>
  </si>
  <si>
    <t xml:space="preserve"> 00000301 </t>
  </si>
  <si>
    <t>ANEL BORRACHA PARA TUBO ESGOTO PREDIAL, DN 100 MM (NBR 5688)</t>
  </si>
  <si>
    <t>1,70</t>
  </si>
  <si>
    <t xml:space="preserve"> 00000296 </t>
  </si>
  <si>
    <t>ANEL BORRACHA PARA TUBO ESGOTO PREDIAL DN 50 MM (NBR 5688)</t>
  </si>
  <si>
    <t>0,96</t>
  </si>
  <si>
    <t xml:space="preserve"> 00020078 </t>
  </si>
  <si>
    <t>PASTA LUBRIFICANTE PARA TUBOS E CONEXOES COM JUNTA ELASTICA (USO EM PVC, ACO, POLIETILENO E OUTROS) ( DE *400* G)</t>
  </si>
  <si>
    <t>18,19</t>
  </si>
  <si>
    <t xml:space="preserve"> 00003659 </t>
  </si>
  <si>
    <t>JUNCAO SIMPLES, PVC, DN 100 X 50 MM, SERIE NORMAL PARA ESGOTO PREDIAL</t>
  </si>
  <si>
    <t>10,94</t>
  </si>
  <si>
    <t xml:space="preserve"> 17.4 </t>
  </si>
  <si>
    <t xml:space="preserve"> SDC07041 </t>
  </si>
  <si>
    <t>8,31</t>
  </si>
  <si>
    <t>0,45</t>
  </si>
  <si>
    <t xml:space="preserve"> 00000244 </t>
  </si>
  <si>
    <t>DUTO CORRUGADO FLEXÍVEL 1"</t>
  </si>
  <si>
    <t>1,015</t>
  </si>
  <si>
    <t>1,92</t>
  </si>
  <si>
    <t xml:space="preserve"> 17.14 </t>
  </si>
  <si>
    <t xml:space="preserve"> SES0014 </t>
  </si>
  <si>
    <t>140,45</t>
  </si>
  <si>
    <t xml:space="preserve"> 88264 </t>
  </si>
  <si>
    <t>ELETRICISTA COM ENCARGOS COMPLEMENTARES</t>
  </si>
  <si>
    <t>18,07</t>
  </si>
  <si>
    <t xml:space="preserve"> 789 </t>
  </si>
  <si>
    <t>DISPOSITIVO RESIDUAL DR 100A</t>
  </si>
  <si>
    <t>121,12</t>
  </si>
  <si>
    <t xml:space="preserve"> 17.17 </t>
  </si>
  <si>
    <t xml:space="preserve"> SES0015 </t>
  </si>
  <si>
    <t>98,86</t>
  </si>
  <si>
    <t xml:space="preserve"> 791 </t>
  </si>
  <si>
    <t>DISPOSITIVO RESIDUAL DR 40A</t>
  </si>
  <si>
    <t>79,53</t>
  </si>
  <si>
    <t xml:space="preserve"> 17.19 </t>
  </si>
  <si>
    <t xml:space="preserve"> SDC03002 </t>
  </si>
  <si>
    <t>120,14</t>
  </si>
  <si>
    <t>0,85</t>
  </si>
  <si>
    <t xml:space="preserve"> 00012232 </t>
  </si>
  <si>
    <t>LUMINARIA DE SOBREPOR EM CHAPA DE ACO PARA 2 LAMPADAS FLUORESCENTES DE *18* W, PERFIL COMERCIAL (NAO INCLUI REATOR E LAMPADAS)</t>
  </si>
  <si>
    <t>13,96</t>
  </si>
  <si>
    <t xml:space="preserve"> 00039387 </t>
  </si>
  <si>
    <t>LAMPADA LED TUBULAR BIVOLT 18/20 W, BASE G13</t>
  </si>
  <si>
    <t>2,0</t>
  </si>
  <si>
    <t>39,40</t>
  </si>
  <si>
    <t xml:space="preserve"> 18.2 </t>
  </si>
  <si>
    <t xml:space="preserve"> SDC02185 </t>
  </si>
  <si>
    <t>38,29</t>
  </si>
  <si>
    <t>0,2</t>
  </si>
  <si>
    <t>0,0006</t>
  </si>
  <si>
    <t xml:space="preserve"> 00004721 </t>
  </si>
  <si>
    <t>PEDRA BRITADA N. 1 (9,5 a 19 MM) POSTO PEDREIRA/FORNECEDOR, SEM FRETE</t>
  </si>
  <si>
    <t>63,77</t>
  </si>
  <si>
    <t xml:space="preserve"> 00010541 </t>
  </si>
  <si>
    <t>CALHA/CANALETA DE CONCRETO SIMPLES, TIPO MEIA CANA, D = 30 CM, PARA AGUA PLUVIAL</t>
  </si>
  <si>
    <t>17,95</t>
  </si>
  <si>
    <t xml:space="preserve"> 00001379 </t>
  </si>
  <si>
    <t>CIMENTO PORTLAND COMPOSTO CP II-32</t>
  </si>
  <si>
    <t>0,23</t>
  </si>
  <si>
    <t>0,49</t>
  </si>
  <si>
    <t xml:space="preserve"> 18.6 </t>
  </si>
  <si>
    <t xml:space="preserve"> SDC01104 </t>
  </si>
  <si>
    <t>111,41</t>
  </si>
  <si>
    <t>1,6</t>
  </si>
  <si>
    <t xml:space="preserve"> 00038125 </t>
  </si>
  <si>
    <t>FERTILIZANTE ORGANICO COMPOSTO, CLASSE A</t>
  </si>
  <si>
    <t>0,58</t>
  </si>
  <si>
    <t xml:space="preserve"> 00007253 </t>
  </si>
  <si>
    <t>TERRA VEGETAL (GRANEL)</t>
  </si>
  <si>
    <t>0,9</t>
  </si>
  <si>
    <t>72,85</t>
  </si>
  <si>
    <t xml:space="preserve"> 18.9 </t>
  </si>
  <si>
    <t xml:space="preserve"> SDC04009 </t>
  </si>
  <si>
    <t>238,60</t>
  </si>
  <si>
    <t xml:space="preserve"> 00036081 </t>
  </si>
  <si>
    <t>BARRA DE APOIO RETA, EM ACO INOX POLIDO, COMPRIMENTO 80CM, DIAMETRO MINIMO 3 CM</t>
  </si>
  <si>
    <t>206,99</t>
  </si>
  <si>
    <t xml:space="preserve"> 18.10 </t>
  </si>
  <si>
    <t>18,96</t>
  </si>
  <si>
    <t xml:space="preserve"> 18.11 </t>
  </si>
  <si>
    <t>393,70</t>
  </si>
  <si>
    <t xml:space="preserve"> 87331 </t>
  </si>
  <si>
    <t>ARGAMASSA TRAÇO 1:1:6 (CIMENTO, CAL E AREIA MÉDIA) PARA EMBOÇO/MASSA ÚNICA/ASSENTAMENTO DE ALVENARIA DE VEDAÇÃO, PREPARO MECÂNICO COM MISTURADOR DE EIXO HORIZONTAL DE 300 KG. AF_06/2014</t>
  </si>
  <si>
    <t>352,26</t>
  </si>
  <si>
    <t xml:space="preserve"> 00011795 </t>
  </si>
  <si>
    <t>GRANITO PARA BANCADA, POLIDO, TIPO ANDORINHA/ QUARTZ/ CASTELO/ CORUMBA OU OUTROS EQUIVALENTES DA REGIAO, E=  *2,5* CM</t>
  </si>
  <si>
    <t>384,90</t>
  </si>
  <si>
    <t xml:space="preserve"> 18.12 </t>
  </si>
  <si>
    <t xml:space="preserve"> SDC04010 </t>
  </si>
  <si>
    <t>174,39</t>
  </si>
  <si>
    <t xml:space="preserve"> 88256 </t>
  </si>
  <si>
    <t>AZULEJISTA OU LADRILHISTA COM ENCARGOS COMPLEMENTARES</t>
  </si>
  <si>
    <t>1,25</t>
  </si>
  <si>
    <t xml:space="preserve"> 00001106 </t>
  </si>
  <si>
    <t>CAL HIDRATADA CH-I PARA ARGAMASSAS</t>
  </si>
  <si>
    <t>2,73</t>
  </si>
  <si>
    <t>0,56</t>
  </si>
  <si>
    <t>0,0182</t>
  </si>
  <si>
    <t>2,8</t>
  </si>
  <si>
    <t xml:space="preserve"> 00000185 </t>
  </si>
  <si>
    <t>PISO TÁTIL EM CONCRETO, 25X25CM - DIRECIONAL E E ALERTA</t>
  </si>
  <si>
    <t>17,6</t>
  </si>
  <si>
    <t>7,10</t>
  </si>
  <si>
    <t xml:space="preserve"> 18.13 </t>
  </si>
  <si>
    <t xml:space="preserve"> SDC04005 </t>
  </si>
  <si>
    <t>153,78</t>
  </si>
  <si>
    <t>0,17</t>
  </si>
  <si>
    <t xml:space="preserve"> 00038181 </t>
  </si>
  <si>
    <t>PISO TATIL ALERTA OU DIRECIONAL, DE BORRACHA, COLORIDO, 25 X 25 CM, E = 5 MM, PARA COLA</t>
  </si>
  <si>
    <t>143,24</t>
  </si>
  <si>
    <t xml:space="preserve"> 00004791 </t>
  </si>
  <si>
    <t>ADESIVO ACRILICO/COLA DE CONTATO</t>
  </si>
  <si>
    <t>0,37</t>
  </si>
  <si>
    <t>14,00</t>
  </si>
  <si>
    <t xml:space="preserve"> 18.14 </t>
  </si>
  <si>
    <t xml:space="preserve"> SDC04004 </t>
  </si>
  <si>
    <t>140,00</t>
  </si>
  <si>
    <t xml:space="preserve"> 00000186 </t>
  </si>
  <si>
    <t>PLACA DE PORTA EM PVC 2MM, SUPERFÍCIE REVESTIDA COM ADESIVO PVC CINZA (REF. COR PANTONE 420 C), BRAILE APLICADO ABAIXO DOS TEXTOS VISUAIS E TÁTEIS, DIMENSÕES 30X10CM</t>
  </si>
  <si>
    <t xml:space="preserve"> 18.15 </t>
  </si>
  <si>
    <t xml:space="preserve"> SDC04060 </t>
  </si>
  <si>
    <t>3.545,00</t>
  </si>
  <si>
    <t xml:space="preserve"> 00000168 </t>
  </si>
  <si>
    <t xml:space="preserve"> 18.16 </t>
  </si>
  <si>
    <t xml:space="preserve"> SDC04051 </t>
  </si>
  <si>
    <t>19,90</t>
  </si>
  <si>
    <t xml:space="preserve"> 00000060 </t>
  </si>
  <si>
    <t>ANEL DE TEXTURA PARA CORRIMÃO, EM BORRACHA</t>
  </si>
  <si>
    <t>PLACA DE PORTA EM PVC, BRAILE 30X10CM</t>
  </si>
  <si>
    <t>Emplaca Comunicação Visual</t>
  </si>
  <si>
    <t>17.786.657/0001-29</t>
  </si>
  <si>
    <t>Maria José</t>
  </si>
  <si>
    <t>TOTAL ACESSIBILIDADE</t>
  </si>
  <si>
    <t>12.127.024/0001-95</t>
  </si>
  <si>
    <t>67 4042-1953</t>
  </si>
  <si>
    <t>ALINE</t>
  </si>
  <si>
    <t>Imaginário Mídia Visual e Eventos</t>
  </si>
  <si>
    <t>17.856.736/0001-69</t>
  </si>
  <si>
    <t>GEOBLOCOS</t>
  </si>
  <si>
    <t>13.537.179/0001-62</t>
  </si>
  <si>
    <t>3667-4802</t>
  </si>
  <si>
    <t>MARIA</t>
  </si>
  <si>
    <t>CASTELLI</t>
  </si>
  <si>
    <t>LAURIANO</t>
  </si>
  <si>
    <t>1130429886</t>
  </si>
  <si>
    <t>EMPLACA COMUNICAÇÃO VISUAL</t>
  </si>
  <si>
    <t>LIVRE ACESSO BRAILLE</t>
  </si>
  <si>
    <t>DUTO CORRUGADO FLEXIVEL 1"</t>
  </si>
  <si>
    <t>PHIMEL ELÉTRICA E HIDRÁULICA EIRELI - ME</t>
  </si>
  <si>
    <t>04.770.552/0001-30</t>
  </si>
  <si>
    <t>JULLIAN</t>
  </si>
  <si>
    <t>HIDRO E ELÉTRICA MOURA LTDA EPP</t>
  </si>
  <si>
    <t>08.954.892/0001-71</t>
  </si>
  <si>
    <t>CARLA</t>
  </si>
  <si>
    <t>TO LIGADO MATERIAIS ELETRICOS</t>
  </si>
  <si>
    <t>07.237.858/0001-13</t>
  </si>
  <si>
    <t>3025-4300</t>
  </si>
  <si>
    <t>PATRIANE</t>
  </si>
  <si>
    <t>DISPOSITIVO DR 100A TRIFÁSICO</t>
  </si>
  <si>
    <t>PIZZATO</t>
  </si>
  <si>
    <t>04.181.115/0001-80</t>
  </si>
  <si>
    <t>3652-4200</t>
  </si>
  <si>
    <t>THOMAS</t>
  </si>
  <si>
    <t>PC</t>
  </si>
  <si>
    <t>TO LIGADO MATERIAIS ELÉTRICOS</t>
  </si>
  <si>
    <t>ELETROFIOS</t>
  </si>
  <si>
    <t>37.470.911/0001-92</t>
  </si>
  <si>
    <t>3618-2500</t>
  </si>
  <si>
    <t>SERGIO</t>
  </si>
  <si>
    <t>DISPOSITIVO DR 40A TRIFÁSICO</t>
  </si>
  <si>
    <t>SELCO</t>
  </si>
  <si>
    <t>07.624.206/0001-31</t>
  </si>
  <si>
    <t>3027-9000</t>
  </si>
  <si>
    <t>VICTOR</t>
  </si>
  <si>
    <t>SEINFRA C3586</t>
  </si>
  <si>
    <t>SEDOP 020307</t>
  </si>
  <si>
    <t>ORSE 9503</t>
  </si>
  <si>
    <t>ORSE 7610</t>
  </si>
  <si>
    <t>COTAÇÃO DE MERCADO</t>
  </si>
  <si>
    <t>SINAPI 73876/001</t>
  </si>
  <si>
    <t>SETOP ACE-BAR-005</t>
  </si>
  <si>
    <t>SEINFRA C4624</t>
  </si>
  <si>
    <t>ORSE 10563</t>
  </si>
  <si>
    <t>SINAPI 73953/002</t>
  </si>
  <si>
    <t>INEL - INSTALAÇÃO ELÉTRICA/ELETRIFICAÇÃO E ILUMINAÇÃO EXTERNA</t>
  </si>
  <si>
    <t>ORSE 9045</t>
  </si>
  <si>
    <t>ORSE 4656</t>
  </si>
  <si>
    <t>CANT - CANTEIRO DE OBRAS</t>
  </si>
  <si>
    <t>SEINFRA - C1622</t>
  </si>
  <si>
    <t xml:space="preserve"> SDC01106</t>
  </si>
  <si>
    <t>AGETOP 160970</t>
  </si>
  <si>
    <t>TCPO 14.002.000191.SER</t>
  </si>
  <si>
    <t xml:space="preserve">LUVA COM BUCHA DE LATÃO, PVC, SOLDÁVEL, DN 25MM X 1/2 </t>
  </si>
  <si>
    <t>SINAPI 89980</t>
  </si>
  <si>
    <t>ASTU - ASSENTAMENTO DE TUBOS E PECAS</t>
  </si>
  <si>
    <t>SEINFRA C1052</t>
  </si>
  <si>
    <t>SES014</t>
  </si>
  <si>
    <t>orse 7997</t>
  </si>
  <si>
    <t>SES015</t>
  </si>
  <si>
    <t>REFORMA CIAPS - LAR DOCE LAR, COM DEMOLIÇAÕ DE TRECHO DE MURO EXISTENTE, EXECUÇÃO DE MURO NOVO COM PINTURA, EXECUÇÃO DE TALUDE NO TERRENO EXISTE, EXECUÇÃO DE DRENAGEM PLUVIAL, EXECUÇÃO DE PORTÃO METÁLICO DE ACESSO, TROCA DE TELHADO E ESTRUTURA DE COBERTURA E ACESSIBILIDADE.</t>
  </si>
  <si>
    <t>MÊS 04</t>
  </si>
  <si>
    <t>Bancada de granito</t>
  </si>
  <si>
    <t>Corte para execução de passarela pne</t>
  </si>
  <si>
    <t>Alvenaria e divisórias</t>
  </si>
  <si>
    <t>Alvenaria</t>
  </si>
  <si>
    <t>Alt(m)</t>
  </si>
  <si>
    <t>D. Vãos(m2)</t>
  </si>
  <si>
    <t>Alvenaria anexo</t>
  </si>
  <si>
    <t>Impermeabilização</t>
  </si>
  <si>
    <t>Impermeabilização de parede</t>
  </si>
  <si>
    <t>Perim.(m)</t>
  </si>
  <si>
    <t>WC</t>
  </si>
  <si>
    <t>Reboco com aditivo impermeabilizante no perimetro externo</t>
  </si>
  <si>
    <t>Cobertura</t>
  </si>
  <si>
    <t>TELHA METÁLICA TERMOACÚSTICA COM EPS E PELÍCULA. i: 10%</t>
  </si>
  <si>
    <t>TELHAMENTO COM TELHA METÁLICA TERMOACÚSTICA COM PELÍCULA E = 30 MM, INCLUSO IÇAMENTO</t>
  </si>
  <si>
    <t>Forro PVC</t>
  </si>
  <si>
    <t>Área(m²)</t>
  </si>
  <si>
    <t>Bloco Anexo</t>
  </si>
  <si>
    <t>Azulejo Ceramico 33x45cm</t>
  </si>
  <si>
    <t>Massa Latex PVA (Paredes Internas)</t>
  </si>
  <si>
    <t>Pintura  (Paredes Internas) PVA</t>
  </si>
  <si>
    <t>Textura</t>
  </si>
  <si>
    <t>Calçada passarela PNE</t>
  </si>
  <si>
    <t>Contrapiso</t>
  </si>
  <si>
    <t>Área m²</t>
  </si>
  <si>
    <t>Piso Cerâmico</t>
  </si>
  <si>
    <t>Rodapé Piso Cerâmico</t>
  </si>
  <si>
    <t>Desconto (m)</t>
  </si>
  <si>
    <t>Esquadrias e ferragens</t>
  </si>
  <si>
    <t>Janela Maxim-ar Alumínio</t>
  </si>
  <si>
    <t>Janela Correr Alumínio</t>
  </si>
  <si>
    <t>Portas Alumínio</t>
  </si>
  <si>
    <t>retirada e relocação portão de correr</t>
  </si>
  <si>
    <t>Acessibilidade</t>
  </si>
  <si>
    <t>ml</t>
  </si>
  <si>
    <t>Guarda c/ corrimão</t>
  </si>
  <si>
    <t>barra de apoio</t>
  </si>
  <si>
    <t>Piso tátil</t>
  </si>
  <si>
    <t>Piso tátil cerâmico</t>
  </si>
  <si>
    <t>Piso tátil vinilico</t>
  </si>
  <si>
    <t>bancada em bgranito</t>
  </si>
  <si>
    <t>bancada em granito cinza andorinha</t>
  </si>
  <si>
    <t>ESPELHO CRISTAL SEM MOLDURA(0,6x0,8)m2</t>
  </si>
  <si>
    <t>Larg(m)</t>
  </si>
  <si>
    <t>LOUÇAS E METAIS</t>
  </si>
  <si>
    <t>Louças - Pias</t>
  </si>
  <si>
    <t>und.</t>
  </si>
  <si>
    <t>Louças - Vasos</t>
  </si>
  <si>
    <t>Acessorios Banheiro</t>
  </si>
  <si>
    <t>Saboneteira</t>
  </si>
  <si>
    <t>Papeleira Sanitario</t>
  </si>
  <si>
    <t>Papeleira Pia</t>
  </si>
  <si>
    <t>Limpeza final da Obra</t>
  </si>
  <si>
    <t>Limpeza de Azulejo</t>
  </si>
  <si>
    <t>Limpeza de Vidro</t>
  </si>
  <si>
    <t>Limpeza final da obra</t>
  </si>
  <si>
    <t>Área Construida total</t>
  </si>
  <si>
    <t>Quant,</t>
  </si>
  <si>
    <t>Und,</t>
  </si>
  <si>
    <t>Dimensão</t>
  </si>
  <si>
    <t>3/4"</t>
  </si>
  <si>
    <t>Eletroduto Flexível - Parede</t>
  </si>
  <si>
    <t>1"</t>
  </si>
  <si>
    <t>Eletroduto Flexível - Piso</t>
  </si>
  <si>
    <t>Eletroduto Flexível - Teto</t>
  </si>
  <si>
    <t>pc</t>
  </si>
  <si>
    <t>Caixa Sextavada</t>
  </si>
  <si>
    <t>Caixa 2x4 alta</t>
  </si>
  <si>
    <t>Caixa 2x4  media</t>
  </si>
  <si>
    <t>Caixa 2x4 baixa</t>
  </si>
  <si>
    <t>4 mm2</t>
  </si>
  <si>
    <t xml:space="preserve">Fio cabo 750 V </t>
  </si>
  <si>
    <t>2,5 mm2</t>
  </si>
  <si>
    <t>10 mm²</t>
  </si>
  <si>
    <t>Fio cabo 0.6/1KV</t>
  </si>
  <si>
    <t>Disjuntor Trifasico 80A Din</t>
  </si>
  <si>
    <t xml:space="preserve">Disjuntor DR Tetrapolar  100A Din </t>
  </si>
  <si>
    <t>Disjuntor Monofasicofasico 10A Din</t>
  </si>
  <si>
    <t>Disjuntor Bifasico 40A Din</t>
  </si>
  <si>
    <t xml:space="preserve">Disjuntor DR Tetrapolar  40A Din </t>
  </si>
  <si>
    <t>Disjuntor Brifasico 25A Din</t>
  </si>
  <si>
    <t>Fluorescente 2x20W no teto (embutido)</t>
  </si>
  <si>
    <t>Quadro Geral de luz e força (18 módulos) Barramento 175A</t>
  </si>
  <si>
    <t>Tomada baixa 30cm</t>
  </si>
  <si>
    <t>Tomada para Ar Condicionado Split 12000 Btu's Bifásica</t>
  </si>
  <si>
    <t>Tomada para chuveiro bifásica</t>
  </si>
  <si>
    <t>Interruptor paralelo</t>
  </si>
  <si>
    <t>Interruptor simples</t>
  </si>
  <si>
    <t>Caixa de passagem no teto</t>
  </si>
  <si>
    <t>PLANILHA QUANTITATIVA - HIDRAULICO</t>
  </si>
  <si>
    <t>UNID.</t>
  </si>
  <si>
    <t>QTD.</t>
  </si>
  <si>
    <t>APARELHOS</t>
  </si>
  <si>
    <t>DUCHA HIGIÊNICA 25mm x 1/2" - FORNECIMENTO E INSTALAÇÃO</t>
  </si>
  <si>
    <t>CHUVEIRO 25MM X 1/2"</t>
  </si>
  <si>
    <t>METAIS</t>
  </si>
  <si>
    <t>REGISTRO DE GAVETA C/ CANOPLA CROMADA 3/4"</t>
  </si>
  <si>
    <t>REGISTRO DE PRESSÃO C/ CANOPLA CROMADA 3/4"</t>
  </si>
  <si>
    <t>PVC ACESSÓRIOS - HIDRAULICO</t>
  </si>
  <si>
    <t xml:space="preserve"> JOELHO 90 GRAUS, PVC, SOLDÁVEL, DN 25MM, INSTALADO EM PRUMADA DE ÁGUA - FORNECIMENTO E INSTALAÇÃO. AF_12/2014</t>
  </si>
  <si>
    <t>LUVA SOLD. C/ ROSCA 25MM X 3/4"</t>
  </si>
  <si>
    <t>JOELHO DE REDUÇÃO SOLD. C/ ROSCA 25MM X 1/2"</t>
  </si>
  <si>
    <t xml:space="preserve"> TUBO, PVC, SOLDÁVEL, DN 25MM, INSTALADO EM RAMAL OU SUB-RAMAL DE ÁGUA - FORNECIMENTO E INSTALAÇÃO. AF_12/2014</t>
  </si>
  <si>
    <t>PVC SOLDÁVEL AZUL C/ BUCHA LATÃO</t>
  </si>
  <si>
    <t>JOELHO DE REDUÇÃO SOLD. 90° C/ BUCHA DE LATÃO 25MM - 1/2"</t>
  </si>
  <si>
    <t>CAIXAS DE PASSAGEM</t>
  </si>
  <si>
    <t>CAIXA DE PASSAGEM MODULADA DN 60CM</t>
  </si>
  <si>
    <t>PVC ACESSÓRIOS - SANITÁRIO</t>
  </si>
  <si>
    <t>RALO SIFONADO 100X40MM</t>
  </si>
  <si>
    <t xml:space="preserve"> CAIXA SIFONADA 150X150X50MM - FORNECIMENTO E INSTALAÇÃO</t>
  </si>
  <si>
    <t>PVC ESGOTO</t>
  </si>
  <si>
    <t xml:space="preserve"> CURVA CURTA 90 GRAUS, PVC, SERIE NORMAL, ESGOTO PREDIAL, DN 100 MM, JUNTA ELÁSTICA, FORNECIDO E INSTALADO EM RAMAL DE DESCARGA OU RAMAL DE ESGOTO SANITÁRIO. AF_12/2014</t>
  </si>
  <si>
    <t/>
  </si>
  <si>
    <t xml:space="preserve">JOELHO 45 GRAUS, PVC, SERIE NORMAL, ESGOTO PREDIAL, DN 50MM </t>
  </si>
  <si>
    <t xml:space="preserve"> JOELHO 45 GRAUS, PVC, SERIE NORMAL, ESGOTO PREDIAL, DN 40 MM, JUNTA SOLDÁVEL, FORNECIDO E INSTALADO EM RAMAL DE DESCARGA OU RAMAL DE ESGOTO SANITÁRIO. AF_12/2014</t>
  </si>
  <si>
    <t>JOELHO 90 GRAUS, PVC, SERIE NORMAL, ESGOTO PREDIAL, 50MM</t>
  </si>
  <si>
    <t>JOELHO C/ ANEL P/ ESGOTO SECUNDARIO 90° x 40mm - 1.1/2" - FORNECIMENTO E INSTALAÇÃO</t>
  </si>
  <si>
    <t xml:space="preserve"> JUNÇÃO SIMPLES 100X50MM - FORNECIMENTO E INSTALAÇÃO</t>
  </si>
  <si>
    <t xml:space="preserve"> TÊ SANITÁRIO 50X50MM - FORNECIMENTO E INSTALAÇÃO</t>
  </si>
  <si>
    <t>LEVANTAMENTO QUANTITATIVOS - MURO TIPO 1 - LAR DOCE LAR_R00</t>
  </si>
  <si>
    <t>Quantitativo para respectiva obra com 61,40 m linear de muro com 4,00 m de altura útil</t>
  </si>
  <si>
    <t>Infraestrutura</t>
  </si>
  <si>
    <t>Broca - Diâmetro 25 cm - escavação manual e/ou mecânica, comprimento de até 3,00 m - Incluso Concreto fck 25MPa e bota fora</t>
  </si>
  <si>
    <t>AÇO CA60 - Armadura para Broca - φ 5,0 mm</t>
  </si>
  <si>
    <t>kg</t>
  </si>
  <si>
    <t>AÇO CA50 - Armadura para Broca - φ 10,0 mm</t>
  </si>
  <si>
    <t>Escavação para viga bloco baldrame ( considerando folga de 20 cm para cada lado)</t>
  </si>
  <si>
    <t>Apiloamento do fundo de vala</t>
  </si>
  <si>
    <t>Lastro de concreto magro - 5 cm</t>
  </si>
  <si>
    <t>Reaterro viga bloco baldrame</t>
  </si>
  <si>
    <t>Bota-Fora material não usado no reaterro</t>
  </si>
  <si>
    <t>Impermeabilização da face lateral e superior das vigas bloco baldrame</t>
  </si>
  <si>
    <t>Alvenaria com bloco de concreto - Viga bloco baldrame</t>
  </si>
  <si>
    <t>Grauteamento horizontal - Viga bloco baldrame</t>
  </si>
  <si>
    <t>AÇO CA50 - Armadura - φ 10,0 mm -Para Viga bloco baldrame - graute horizontal</t>
  </si>
  <si>
    <t>Muro - alvenaria de bloco 19x19x39</t>
  </si>
  <si>
    <t>Alvenaria com bloco de concreto - 19x19x39</t>
  </si>
  <si>
    <t>Grauteamento de cinta intermediária</t>
  </si>
  <si>
    <t>Grauteamento de cinta Superior</t>
  </si>
  <si>
    <t>Grauteamento vertical</t>
  </si>
  <si>
    <t>Aço CA50 - Armadura - φ 10,0 mm - Para Graute Vertical</t>
  </si>
  <si>
    <t>Aço CA50 - Armadura - φ 8,0 mm - Para Verga, Contraverga e Cintas</t>
  </si>
  <si>
    <t>Placa Base - Detalhe do apoio Tipo 1</t>
  </si>
  <si>
    <t>Material</t>
  </si>
  <si>
    <t>Elementos</t>
  </si>
  <si>
    <t>Dimensões (mm)</t>
  </si>
  <si>
    <t>Quantidade</t>
  </si>
  <si>
    <t>Peso (kg)</t>
  </si>
  <si>
    <t>A-36 250 Mpa</t>
  </si>
  <si>
    <t>Placa Base</t>
  </si>
  <si>
    <t>150x260x12,7</t>
  </si>
  <si>
    <t>Contra Placa</t>
  </si>
  <si>
    <t>Aleta</t>
  </si>
  <si>
    <t>240x250/2x10</t>
  </si>
  <si>
    <t>Chapa de Apoio</t>
  </si>
  <si>
    <t>150x240x10</t>
  </si>
  <si>
    <t>CA-50 (Nervurado)</t>
  </si>
  <si>
    <t>Parafusos de ancoragem</t>
  </si>
  <si>
    <t>φ 16mm - L=150 mm</t>
  </si>
  <si>
    <t>Placa Base - Detalhe do apoio Tipo 2</t>
  </si>
  <si>
    <t>150x150x10</t>
  </si>
  <si>
    <t>φ 12,5mm - L=300 mm</t>
  </si>
  <si>
    <t>Resumo de Materiais - Aço dobrado</t>
  </si>
  <si>
    <t>Área de Pintura (m²)</t>
  </si>
  <si>
    <t>Perfil - U</t>
  </si>
  <si>
    <t>100x50x3,04</t>
  </si>
  <si>
    <t>92X50X2,25</t>
  </si>
  <si>
    <t>92x50x2,25</t>
  </si>
  <si>
    <t>100X50X3,04</t>
  </si>
  <si>
    <t>100x50x3,04 - Caixa Dupla Soldada</t>
  </si>
  <si>
    <t>Perfil - CR</t>
  </si>
  <si>
    <t>150x60x20x2,00</t>
  </si>
  <si>
    <t>75x40x15x2,00</t>
  </si>
  <si>
    <t xml:space="preserve"> ESTRUTURA DE COBERTURA Lar Doce Lar</t>
  </si>
  <si>
    <t>ESTRUTURA METÁLICA (ESTRUTURA METÁLICA + PLACA BASE)</t>
  </si>
  <si>
    <t>PINTURA P/ EST. METÁLICA (PINTURA COM ESMALTE SINTÉTICO)</t>
  </si>
  <si>
    <t>AÇO CA50 - 16 mm - (CHUMBADORES DA PLACA BASE)</t>
  </si>
  <si>
    <t>AÇO CA50 - 12,5 mm - (CHUMBADORES DA PLACA BASE)</t>
  </si>
  <si>
    <t>FECHAMENTO COM TELHA METÁLICA TRAPEZOIDAL</t>
  </si>
  <si>
    <t>(Quinhentos e dezenove mil, quatrocentos e trinta e um reais e setenta e cinco centavos)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</si>
</sst>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0.00_-;\-&quot;R$&quot;* #,##0.00_-;_-&quot;R$&quot;* &quot;-&quot;??_-;_-@_-"/>
    <numFmt numFmtId="43" formatCode="_-* #,##0.00_-;\-* #,##0.00_-;_-* &quot;-&quot;??_-;_-@_-"/>
    <numFmt numFmtId="164" formatCode="_-&quot;R$&quot;\ * #,##0.00_-;\-&quot;R$&quot;\ * #,##0.00_-;_-&quot;R$&quot;\ * &quot;-&quot;??_-;_-@_-"/>
    <numFmt numFmtId="165" formatCode="&quot;R$&quot;#,##0.00"/>
  </numFmts>
  <fonts count="67" x14ac:knownFonts="1">
    <font>
      <sz val="11"/>
      <color theme="1"/>
      <name val="Calibri"/>
      <family val="2"/>
      <scheme val="minor"/>
    </font>
    <font>
      <b/>
      <sz val="9"/>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Light"/>
      <family val="2"/>
    </font>
    <font>
      <sz val="11"/>
      <color theme="1"/>
      <name val="Calibri Light"/>
      <family val="2"/>
    </font>
    <font>
      <b/>
      <sz val="9"/>
      <color rgb="FFFFFFFF"/>
      <name val="Calibri Light"/>
      <family val="2"/>
    </font>
    <font>
      <b/>
      <sz val="9"/>
      <color rgb="FF000000"/>
      <name val="Calibri Light"/>
      <family val="2"/>
    </font>
    <font>
      <sz val="9"/>
      <color rgb="FF000000"/>
      <name val="Calibri Light"/>
      <family val="2"/>
    </font>
    <font>
      <b/>
      <sz val="10"/>
      <color theme="1"/>
      <name val="Calibri Light"/>
      <family val="2"/>
    </font>
    <font>
      <sz val="10"/>
      <color theme="1"/>
      <name val="Calibri Light"/>
      <family val="2"/>
    </font>
    <font>
      <i/>
      <sz val="9"/>
      <color theme="1"/>
      <name val="Calibri Light"/>
      <family val="2"/>
    </font>
    <font>
      <sz val="10"/>
      <name val="Arial"/>
      <family val="2"/>
    </font>
    <font>
      <b/>
      <sz val="11"/>
      <color theme="0"/>
      <name val="Calibri Light"/>
      <family val="2"/>
    </font>
    <font>
      <sz val="10"/>
      <name val="Calibri Light"/>
      <family val="2"/>
    </font>
    <font>
      <b/>
      <sz val="11"/>
      <color theme="1"/>
      <name val="Calibri Light"/>
      <family val="2"/>
    </font>
    <font>
      <b/>
      <sz val="10"/>
      <color rgb="FFFF0000"/>
      <name val="Calibri Light"/>
      <family val="2"/>
    </font>
    <font>
      <b/>
      <sz val="12"/>
      <color theme="0"/>
      <name val="Calibri Light"/>
      <family val="2"/>
    </font>
    <font>
      <b/>
      <i/>
      <sz val="8"/>
      <color theme="1"/>
      <name val="Calibri Light"/>
      <family val="2"/>
    </font>
    <font>
      <i/>
      <sz val="8"/>
      <color theme="1"/>
      <name val="Calibri Light"/>
      <family val="2"/>
    </font>
    <font>
      <b/>
      <i/>
      <sz val="8"/>
      <color indexed="8"/>
      <name val="Calibri Light"/>
      <family val="2"/>
    </font>
    <font>
      <i/>
      <sz val="8"/>
      <color indexed="8"/>
      <name val="Calibri Light"/>
      <family val="2"/>
    </font>
    <font>
      <b/>
      <i/>
      <sz val="10"/>
      <color rgb="FFFF0000"/>
      <name val="Calibri Light"/>
      <family val="2"/>
    </font>
    <font>
      <b/>
      <i/>
      <sz val="10"/>
      <name val="Calibri Light"/>
      <family val="2"/>
    </font>
    <font>
      <i/>
      <sz val="11"/>
      <color rgb="FFFF0000"/>
      <name val="Calibri Light"/>
      <family val="2"/>
    </font>
    <font>
      <i/>
      <sz val="11"/>
      <color indexed="10"/>
      <name val="Calibri Light"/>
      <family val="2"/>
    </font>
    <font>
      <sz val="11"/>
      <color rgb="FFFF0000"/>
      <name val="Calibri Light"/>
      <family val="2"/>
    </font>
    <font>
      <sz val="11"/>
      <name val="Arial"/>
      <family val="1"/>
    </font>
    <font>
      <b/>
      <sz val="11"/>
      <name val="Arial"/>
      <family val="1"/>
    </font>
    <font>
      <sz val="8"/>
      <name val="Arial"/>
      <family val="1"/>
    </font>
    <font>
      <b/>
      <sz val="12"/>
      <name val="Arial"/>
      <family val="1"/>
    </font>
    <font>
      <b/>
      <sz val="8"/>
      <name val="Arial"/>
      <family val="1"/>
    </font>
    <font>
      <b/>
      <i/>
      <sz val="11"/>
      <color theme="0"/>
      <name val="Calibri"/>
      <family val="2"/>
      <scheme val="minor"/>
    </font>
    <font>
      <i/>
      <sz val="11"/>
      <color theme="1"/>
      <name val="Calibri"/>
      <family val="2"/>
      <scheme val="minor"/>
    </font>
    <font>
      <b/>
      <i/>
      <sz val="11"/>
      <color rgb="FFFF0000"/>
      <name val="Calibri"/>
      <family val="2"/>
      <scheme val="minor"/>
    </font>
    <font>
      <b/>
      <sz val="11"/>
      <color rgb="FF0070C0"/>
      <name val="Calibri"/>
      <family val="2"/>
      <scheme val="minor"/>
    </font>
    <font>
      <b/>
      <i/>
      <sz val="11"/>
      <color theme="1"/>
      <name val="Calibri"/>
      <family val="2"/>
      <scheme val="minor"/>
    </font>
    <font>
      <b/>
      <sz val="11"/>
      <color rgb="FFFF0000"/>
      <name val="Calibri"/>
      <family val="2"/>
      <scheme val="minor"/>
    </font>
    <font>
      <i/>
      <sz val="11"/>
      <name val="Calibri"/>
      <family val="2"/>
      <scheme val="minor"/>
    </font>
    <font>
      <sz val="11"/>
      <name val="Calibri"/>
      <family val="2"/>
      <scheme val="minor"/>
    </font>
    <font>
      <sz val="10"/>
      <color theme="1"/>
      <name val="Arial"/>
      <family val="2"/>
    </font>
    <font>
      <sz val="10"/>
      <color rgb="FF000000"/>
      <name val="Arial"/>
      <family val="2"/>
    </font>
    <font>
      <sz val="9"/>
      <color theme="1"/>
      <name val="Cambria"/>
      <family val="2"/>
      <scheme val="major"/>
    </font>
    <font>
      <b/>
      <sz val="10"/>
      <name val="Arial"/>
      <family val="2"/>
    </font>
    <font>
      <sz val="9"/>
      <color theme="1"/>
      <name val="Calibri Light"/>
      <family val="2"/>
    </font>
    <font>
      <b/>
      <sz val="11"/>
      <name val="Arial"/>
      <family val="2"/>
    </font>
    <font>
      <sz val="11"/>
      <color rgb="FFFF000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11"/>
      <color rgb="FF000000"/>
      <name val="Calibri"/>
      <family val="2"/>
      <scheme val="minor"/>
    </font>
    <font>
      <sz val="11"/>
      <color rgb="FF333333"/>
      <name val="Calibri"/>
      <family val="2"/>
      <scheme val="minor"/>
    </font>
    <font>
      <sz val="11"/>
      <color rgb="FF0070C0"/>
      <name val="Calibri"/>
      <family val="2"/>
      <scheme val="minor"/>
    </font>
    <font>
      <b/>
      <i/>
      <sz val="11"/>
      <name val="Calibri"/>
      <family val="2"/>
      <scheme val="minor"/>
    </font>
    <font>
      <b/>
      <sz val="11"/>
      <name val="Calibri"/>
      <family val="2"/>
      <scheme val="minor"/>
    </font>
    <font>
      <sz val="23"/>
      <color rgb="FF000000"/>
      <name val="Calibri"/>
      <family val="2"/>
    </font>
    <font>
      <b/>
      <sz val="13"/>
      <color rgb="FF000000"/>
      <name val="Calibri"/>
      <family val="2"/>
    </font>
    <font>
      <sz val="13"/>
      <color rgb="FF000000"/>
      <name val="Calibri"/>
      <family val="2"/>
    </font>
    <font>
      <b/>
      <sz val="11"/>
      <color rgb="FF000000"/>
      <name val="Calibri"/>
      <family val="2"/>
    </font>
    <font>
      <sz val="11"/>
      <color theme="1"/>
      <name val="Calibri"/>
      <family val="2"/>
    </font>
    <font>
      <sz val="29"/>
      <color rgb="FF333333"/>
      <name val="Arial"/>
      <family val="2"/>
    </font>
    <font>
      <sz val="9"/>
      <color rgb="FF333333"/>
      <name val="Arial"/>
      <family val="2"/>
    </font>
    <font>
      <sz val="12"/>
      <color theme="1"/>
      <name val="Calibri"/>
      <family val="2"/>
      <scheme val="minor"/>
    </font>
    <font>
      <sz val="11"/>
      <name val="Calibri"/>
      <family val="2"/>
    </font>
  </fonts>
  <fills count="27">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FFFFFF"/>
      </patternFill>
    </fill>
    <fill>
      <patternFill patternType="solid">
        <fgColor rgb="FF002060"/>
        <bgColor indexed="64"/>
      </patternFill>
    </fill>
    <fill>
      <patternFill patternType="solid">
        <fgColor theme="9"/>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59999389629810485"/>
        <bgColor rgb="FF000000"/>
      </patternFill>
    </fill>
    <fill>
      <patternFill patternType="solid">
        <fgColor rgb="FFDFF0D8"/>
      </patternFill>
    </fill>
    <fill>
      <patternFill patternType="solid">
        <fgColor rgb="FFD6D6D6"/>
      </patternFill>
    </fill>
    <fill>
      <patternFill patternType="solid">
        <fgColor rgb="FFEFEFEF"/>
      </patternFill>
    </fill>
    <fill>
      <patternFill patternType="solid">
        <fgColor rgb="FFFFFF00"/>
        <bgColor indexed="64"/>
      </patternFill>
    </fill>
    <fill>
      <patternFill patternType="solid">
        <fgColor theme="6" tint="0.59999389629810485"/>
        <bgColor indexed="64"/>
      </patternFill>
    </fill>
    <fill>
      <patternFill patternType="solid">
        <fgColor rgb="FFE2EFDA"/>
        <bgColor rgb="FF000000"/>
      </patternFill>
    </fill>
    <fill>
      <patternFill patternType="solid">
        <fgColor rgb="FFFF0000"/>
        <bgColor rgb="FF000000"/>
      </patternFill>
    </fill>
    <fill>
      <patternFill patternType="solid">
        <fgColor rgb="FFBDD7EE"/>
        <bgColor rgb="FF000000"/>
      </patternFill>
    </fill>
    <fill>
      <patternFill patternType="solid">
        <fgColor rgb="FF70AD47"/>
        <bgColor rgb="FF000000"/>
      </patternFill>
    </fill>
    <fill>
      <patternFill patternType="solid">
        <fgColor theme="0" tint="-4.9989318521683403E-2"/>
        <bgColor indexed="64"/>
      </patternFill>
    </fill>
    <fill>
      <patternFill patternType="solid">
        <fgColor theme="0" tint="-0.249977111117893"/>
        <bgColor indexed="64"/>
      </patternFill>
    </fill>
  </fills>
  <borders count="66">
    <border>
      <left/>
      <right/>
      <top/>
      <bottom/>
      <diagonal/>
    </border>
    <border>
      <left/>
      <right/>
      <top style="thin">
        <color rgb="FFCCCCCC"/>
      </top>
      <bottom style="thin">
        <color rgb="FFCCCCCC"/>
      </bottom>
      <diagonal/>
    </border>
    <border>
      <left/>
      <right/>
      <top/>
      <bottom style="thin">
        <color rgb="FFCCCCCC"/>
      </bottom>
      <diagonal/>
    </border>
    <border>
      <left/>
      <right/>
      <top style="thin">
        <color rgb="FFCCCCCC"/>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medium">
        <color auto="1"/>
      </top>
      <bottom style="thin">
        <color auto="1"/>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14" fillId="0" borderId="0"/>
    <xf numFmtId="9" fontId="14" fillId="0" borderId="0" applyFont="0" applyFill="0" applyBorder="0" applyAlignment="0" applyProtection="0"/>
    <xf numFmtId="0" fontId="29" fillId="0" borderId="0"/>
    <xf numFmtId="0" fontId="14" fillId="0" borderId="0"/>
  </cellStyleXfs>
  <cellXfs count="541">
    <xf numFmtId="0" fontId="0" fillId="0" borderId="0" xfId="0"/>
    <xf numFmtId="0" fontId="1" fillId="0" borderId="0" xfId="0" applyFont="1"/>
    <xf numFmtId="0" fontId="0" fillId="4" borderId="0" xfId="0" applyFill="1"/>
    <xf numFmtId="0" fontId="0" fillId="0" borderId="0" xfId="0" applyAlignment="1">
      <alignment horizontal="left"/>
    </xf>
    <xf numFmtId="43" fontId="0" fillId="0" borderId="0" xfId="1" applyFont="1"/>
    <xf numFmtId="0" fontId="7" fillId="0" borderId="0" xfId="0" applyFont="1" applyBorder="1"/>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0" xfId="0" applyFont="1" applyBorder="1" applyAlignment="1">
      <alignment vertical="center" wrapText="1"/>
    </xf>
    <xf numFmtId="10" fontId="10" fillId="0" borderId="0" xfId="0" applyNumberFormat="1" applyFont="1" applyBorder="1" applyAlignment="1">
      <alignment horizontal="center" vertical="center"/>
    </xf>
    <xf numFmtId="10" fontId="10" fillId="0" borderId="14"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wrapText="1"/>
    </xf>
    <xf numFmtId="10" fontId="9" fillId="0" borderId="16" xfId="0" applyNumberFormat="1" applyFont="1" applyBorder="1" applyAlignment="1">
      <alignment horizontal="center" vertical="center"/>
    </xf>
    <xf numFmtId="10" fontId="9" fillId="0" borderId="17" xfId="0" applyNumberFormat="1" applyFont="1" applyBorder="1" applyAlignment="1">
      <alignment horizontal="center" vertical="center"/>
    </xf>
    <xf numFmtId="0" fontId="10" fillId="0" borderId="14" xfId="0" applyFont="1" applyBorder="1" applyAlignment="1">
      <alignment horizontal="center" vertical="center"/>
    </xf>
    <xf numFmtId="9" fontId="7" fillId="0" borderId="0" xfId="3" applyFont="1" applyBorder="1"/>
    <xf numFmtId="10" fontId="7" fillId="0" borderId="0" xfId="0" applyNumberFormat="1" applyFont="1" applyBorder="1"/>
    <xf numFmtId="10" fontId="8" fillId="5" borderId="11" xfId="0" applyNumberFormat="1" applyFont="1" applyFill="1" applyBorder="1" applyAlignment="1">
      <alignment horizontal="center" vertical="center"/>
    </xf>
    <xf numFmtId="0" fontId="11" fillId="0" borderId="18" xfId="0" applyFont="1" applyBorder="1" applyAlignment="1">
      <alignment horizontal="left" vertical="center"/>
    </xf>
    <xf numFmtId="0" fontId="12" fillId="0" borderId="0" xfId="0" applyFont="1" applyBorder="1" applyAlignment="1">
      <alignment vertical="center" wrapText="1"/>
    </xf>
    <xf numFmtId="0" fontId="11"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center" vertical="center" wrapText="1"/>
    </xf>
    <xf numFmtId="0" fontId="11" fillId="0" borderId="0" xfId="0" applyFont="1" applyBorder="1" applyAlignment="1">
      <alignment horizontal="right" vertical="center"/>
    </xf>
    <xf numFmtId="10" fontId="12" fillId="0" borderId="0" xfId="3" applyNumberFormat="1" applyFont="1" applyBorder="1" applyAlignment="1">
      <alignment horizontal="left" vertical="center" wrapText="1"/>
    </xf>
    <xf numFmtId="0" fontId="11" fillId="0" borderId="0" xfId="0" applyFont="1" applyBorder="1" applyAlignment="1">
      <alignment vertical="center"/>
    </xf>
    <xf numFmtId="0" fontId="11" fillId="0" borderId="0" xfId="0" applyFont="1" applyBorder="1" applyAlignment="1">
      <alignment horizontal="right" vertical="center" wrapText="1"/>
    </xf>
    <xf numFmtId="0" fontId="11" fillId="0" borderId="19" xfId="0" applyFont="1" applyBorder="1" applyAlignment="1">
      <alignment horizontal="left" vertical="center"/>
    </xf>
    <xf numFmtId="0" fontId="12" fillId="0" borderId="19" xfId="0" applyFont="1" applyBorder="1" applyAlignment="1">
      <alignment vertical="center"/>
    </xf>
    <xf numFmtId="0" fontId="12" fillId="0" borderId="19" xfId="0" applyFont="1" applyBorder="1" applyAlignment="1">
      <alignment horizontal="center" vertical="center"/>
    </xf>
    <xf numFmtId="0" fontId="12" fillId="0" borderId="19" xfId="1" applyNumberFormat="1" applyFont="1" applyBorder="1" applyAlignment="1">
      <alignment horizontal="center" vertical="center"/>
    </xf>
    <xf numFmtId="0" fontId="12" fillId="0" borderId="19" xfId="0" applyFont="1" applyBorder="1" applyAlignment="1">
      <alignment vertical="center" wrapText="1"/>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4" fontId="12" fillId="0" borderId="0" xfId="0" applyNumberFormat="1" applyFont="1" applyBorder="1" applyAlignment="1">
      <alignment horizontal="left" vertical="center" wrapText="1"/>
    </xf>
    <xf numFmtId="10" fontId="12" fillId="0" borderId="0" xfId="0" applyNumberFormat="1" applyFont="1" applyBorder="1" applyAlignment="1">
      <alignment horizontal="center" vertical="center" wrapText="1"/>
    </xf>
    <xf numFmtId="43" fontId="12" fillId="6" borderId="0" xfId="0" applyNumberFormat="1" applyFont="1" applyFill="1" applyBorder="1" applyAlignment="1">
      <alignment vertical="center" wrapText="1"/>
    </xf>
    <xf numFmtId="10" fontId="12" fillId="6" borderId="0" xfId="3" applyNumberFormat="1" applyFont="1" applyFill="1" applyBorder="1" applyAlignment="1">
      <alignment vertical="center" wrapText="1"/>
    </xf>
    <xf numFmtId="10" fontId="12" fillId="4" borderId="0" xfId="0" applyNumberFormat="1" applyFont="1" applyFill="1" applyBorder="1" applyAlignment="1">
      <alignment vertical="center" wrapText="1"/>
    </xf>
    <xf numFmtId="10" fontId="12" fillId="4" borderId="0" xfId="3" applyNumberFormat="1" applyFont="1" applyFill="1" applyBorder="1" applyAlignment="1">
      <alignment vertical="center" wrapText="1"/>
    </xf>
    <xf numFmtId="43" fontId="12" fillId="4" borderId="0" xfId="0" applyNumberFormat="1" applyFont="1" applyFill="1" applyBorder="1" applyAlignment="1">
      <alignment vertical="center" wrapText="1"/>
    </xf>
    <xf numFmtId="43" fontId="12" fillId="0" borderId="0" xfId="0" applyNumberFormat="1" applyFont="1" applyFill="1" applyBorder="1" applyAlignment="1">
      <alignment vertical="center" wrapText="1"/>
    </xf>
    <xf numFmtId="10" fontId="12" fillId="0" borderId="0" xfId="3" applyNumberFormat="1" applyFont="1" applyFill="1" applyBorder="1" applyAlignment="1">
      <alignment vertical="center" wrapText="1"/>
    </xf>
    <xf numFmtId="0" fontId="12" fillId="4" borderId="0" xfId="0" applyFont="1" applyFill="1" applyBorder="1" applyAlignment="1">
      <alignment vertical="center" wrapText="1"/>
    </xf>
    <xf numFmtId="0" fontId="11" fillId="0" borderId="26" xfId="0" applyFont="1" applyBorder="1" applyAlignment="1">
      <alignment horizontal="center" vertical="center" wrapText="1"/>
    </xf>
    <xf numFmtId="0" fontId="11" fillId="0" borderId="26" xfId="0" applyFont="1" applyBorder="1" applyAlignment="1">
      <alignment horizontal="right" vertical="center" wrapText="1"/>
    </xf>
    <xf numFmtId="43" fontId="11" fillId="0" borderId="26" xfId="0" applyNumberFormat="1" applyFont="1" applyBorder="1" applyAlignment="1">
      <alignment horizontal="center" vertical="center" wrapText="1"/>
    </xf>
    <xf numFmtId="10" fontId="11" fillId="0" borderId="26" xfId="1" applyNumberFormat="1" applyFont="1" applyBorder="1" applyAlignment="1">
      <alignment horizontal="center" vertical="center" wrapText="1"/>
    </xf>
    <xf numFmtId="10" fontId="11" fillId="0" borderId="26" xfId="3" applyNumberFormat="1" applyFont="1" applyBorder="1" applyAlignment="1">
      <alignment horizontal="center" vertical="center" wrapText="1"/>
    </xf>
    <xf numFmtId="0" fontId="12" fillId="0" borderId="26" xfId="0" applyFont="1" applyBorder="1" applyAlignment="1">
      <alignment horizontal="center" vertical="center" wrapText="1"/>
    </xf>
    <xf numFmtId="43" fontId="12" fillId="0" borderId="26" xfId="1" applyFont="1" applyBorder="1" applyAlignment="1">
      <alignment horizontal="right" vertical="center" wrapText="1"/>
    </xf>
    <xf numFmtId="9" fontId="12" fillId="0" borderId="0" xfId="3" applyFont="1" applyBorder="1" applyAlignment="1">
      <alignment vertical="center" wrapText="1"/>
    </xf>
    <xf numFmtId="43" fontId="12" fillId="0" borderId="0" xfId="0" applyNumberFormat="1" applyFont="1" applyBorder="1" applyAlignment="1">
      <alignment horizontal="center" vertical="center" wrapText="1"/>
    </xf>
    <xf numFmtId="43" fontId="12" fillId="0" borderId="0" xfId="1" applyFont="1" applyBorder="1" applyAlignment="1">
      <alignment horizontal="right" vertical="center" wrapText="1"/>
    </xf>
    <xf numFmtId="0" fontId="11" fillId="4" borderId="0" xfId="0" applyFont="1" applyFill="1" applyBorder="1" applyAlignment="1">
      <alignment horizontal="left" vertical="center"/>
    </xf>
    <xf numFmtId="0" fontId="12" fillId="4" borderId="0" xfId="0" applyFont="1" applyFill="1" applyBorder="1" applyAlignment="1">
      <alignment vertical="center"/>
    </xf>
    <xf numFmtId="0" fontId="12" fillId="4" borderId="0" xfId="0" applyFont="1" applyFill="1" applyBorder="1" applyAlignment="1">
      <alignment horizontal="center" vertical="center" wrapText="1"/>
    </xf>
    <xf numFmtId="0" fontId="11" fillId="4" borderId="16" xfId="0" applyFont="1" applyFill="1" applyBorder="1" applyAlignment="1">
      <alignment horizontal="left" vertical="center"/>
    </xf>
    <xf numFmtId="0" fontId="12" fillId="4" borderId="16" xfId="0" applyFont="1" applyFill="1" applyBorder="1" applyAlignment="1">
      <alignment vertical="center"/>
    </xf>
    <xf numFmtId="0" fontId="12" fillId="4" borderId="16" xfId="0" applyFont="1" applyFill="1" applyBorder="1" applyAlignment="1">
      <alignment vertical="center" wrapText="1"/>
    </xf>
    <xf numFmtId="164" fontId="12" fillId="4" borderId="0" xfId="4" applyFont="1" applyFill="1" applyBorder="1" applyAlignment="1">
      <alignment horizontal="left" vertical="center" wrapText="1"/>
    </xf>
    <xf numFmtId="0" fontId="12" fillId="0" borderId="0" xfId="0" applyFont="1" applyBorder="1" applyAlignment="1">
      <alignment horizontal="left" vertical="center" wrapText="1"/>
    </xf>
    <xf numFmtId="17" fontId="12" fillId="0" borderId="19" xfId="0" applyNumberFormat="1" applyFont="1" applyBorder="1" applyAlignment="1">
      <alignment horizontal="left" vertical="center" wrapText="1"/>
    </xf>
    <xf numFmtId="0" fontId="11" fillId="0" borderId="18" xfId="0" applyFont="1" applyBorder="1" applyAlignment="1">
      <alignment horizontal="center" vertical="center" wrapText="1"/>
    </xf>
    <xf numFmtId="0" fontId="11" fillId="0" borderId="18" xfId="1" applyNumberFormat="1" applyFont="1" applyBorder="1" applyAlignment="1">
      <alignment horizontal="center" vertical="center" wrapText="1"/>
    </xf>
    <xf numFmtId="10" fontId="12" fillId="0" borderId="0" xfId="3" applyNumberFormat="1" applyFont="1" applyBorder="1" applyAlignment="1">
      <alignment horizontal="center" vertical="center" wrapText="1"/>
    </xf>
    <xf numFmtId="2" fontId="12" fillId="0" borderId="0" xfId="0" applyNumberFormat="1" applyFont="1" applyBorder="1" applyAlignment="1">
      <alignment horizontal="center" vertical="center" wrapText="1"/>
    </xf>
    <xf numFmtId="2" fontId="12" fillId="0" borderId="0" xfId="0" applyNumberFormat="1" applyFont="1" applyBorder="1" applyAlignment="1">
      <alignment vertical="center" wrapText="1"/>
    </xf>
    <xf numFmtId="0" fontId="11" fillId="0" borderId="20" xfId="0" applyFont="1" applyBorder="1" applyAlignment="1">
      <alignment horizontal="center" vertical="center" wrapText="1"/>
    </xf>
    <xf numFmtId="0" fontId="11" fillId="0" borderId="20" xfId="0" applyFont="1" applyBorder="1" applyAlignment="1">
      <alignment horizontal="right" vertical="center" wrapText="1"/>
    </xf>
    <xf numFmtId="10" fontId="11" fillId="0" borderId="20" xfId="1" applyNumberFormat="1" applyFont="1" applyBorder="1" applyAlignment="1">
      <alignment horizontal="center" vertical="center" wrapText="1"/>
    </xf>
    <xf numFmtId="43" fontId="11" fillId="0" borderId="20" xfId="0" applyNumberFormat="1" applyFont="1" applyBorder="1" applyAlignment="1">
      <alignment horizontal="left" vertical="center" wrapText="1"/>
    </xf>
    <xf numFmtId="0" fontId="13" fillId="0" borderId="0" xfId="0" applyFont="1" applyBorder="1" applyAlignment="1">
      <alignment horizontal="center" vertical="center" wrapText="1"/>
    </xf>
    <xf numFmtId="10" fontId="13" fillId="0" borderId="0" xfId="3" applyNumberFormat="1" applyFont="1" applyBorder="1" applyAlignment="1">
      <alignment horizontal="center" vertical="center" wrapText="1"/>
    </xf>
    <xf numFmtId="0" fontId="12" fillId="0" borderId="0" xfId="0" applyFont="1" applyBorder="1" applyAlignment="1">
      <alignment horizontal="right" vertical="center"/>
    </xf>
    <xf numFmtId="43" fontId="12" fillId="0" borderId="0" xfId="0" applyNumberFormat="1" applyFont="1" applyBorder="1" applyAlignment="1">
      <alignment horizontal="right" vertical="center"/>
    </xf>
    <xf numFmtId="43" fontId="0" fillId="0" borderId="0" xfId="1" applyFont="1" applyAlignment="1">
      <alignment horizontal="right"/>
    </xf>
    <xf numFmtId="0" fontId="16" fillId="0" borderId="0" xfId="5" applyFont="1" applyBorder="1"/>
    <xf numFmtId="0" fontId="15" fillId="8" borderId="17" xfId="5" applyFont="1" applyFill="1" applyBorder="1" applyAlignment="1">
      <alignment horizontal="center"/>
    </xf>
    <xf numFmtId="0" fontId="16" fillId="0" borderId="13" xfId="5" applyFont="1" applyBorder="1"/>
    <xf numFmtId="0" fontId="16" fillId="0" borderId="0" xfId="5" applyFont="1" applyBorder="1" applyAlignment="1">
      <alignment horizontal="center"/>
    </xf>
    <xf numFmtId="10" fontId="12" fillId="0" borderId="14" xfId="6" applyNumberFormat="1" applyFont="1" applyBorder="1" applyAlignment="1">
      <alignment horizontal="center"/>
    </xf>
    <xf numFmtId="0" fontId="16" fillId="0" borderId="0" xfId="5" applyFont="1" applyBorder="1" applyAlignment="1">
      <alignment horizontal="center" vertical="center"/>
    </xf>
    <xf numFmtId="0" fontId="16" fillId="0" borderId="27" xfId="5" applyFont="1" applyBorder="1"/>
    <xf numFmtId="0" fontId="17" fillId="0" borderId="28" xfId="5" applyFont="1" applyBorder="1" applyAlignment="1">
      <alignment horizontal="right"/>
    </xf>
    <xf numFmtId="10" fontId="17" fillId="0" borderId="29" xfId="5" applyNumberFormat="1" applyFont="1" applyBorder="1" applyAlignment="1">
      <alignment horizontal="center"/>
    </xf>
    <xf numFmtId="0" fontId="17" fillId="0" borderId="0" xfId="5" applyFont="1" applyBorder="1" applyAlignment="1">
      <alignment horizontal="right"/>
    </xf>
    <xf numFmtId="10" fontId="17" fillId="0" borderId="14" xfId="5" applyNumberFormat="1" applyFont="1" applyBorder="1" applyAlignment="1">
      <alignment horizontal="center"/>
    </xf>
    <xf numFmtId="0" fontId="15" fillId="8" borderId="31" xfId="5" applyFont="1" applyFill="1" applyBorder="1" applyAlignment="1">
      <alignment horizontal="center"/>
    </xf>
    <xf numFmtId="0" fontId="16" fillId="0" borderId="30" xfId="5" applyFont="1" applyBorder="1"/>
    <xf numFmtId="0" fontId="16" fillId="0" borderId="26" xfId="5" applyFont="1" applyBorder="1"/>
    <xf numFmtId="10" fontId="12" fillId="0" borderId="31" xfId="6" applyNumberFormat="1" applyFont="1" applyBorder="1" applyAlignment="1">
      <alignment horizontal="center"/>
    </xf>
    <xf numFmtId="0" fontId="16" fillId="0" borderId="14" xfId="5" applyFont="1" applyBorder="1" applyAlignment="1">
      <alignment horizontal="center"/>
    </xf>
    <xf numFmtId="10" fontId="15" fillId="8" borderId="31" xfId="6" applyNumberFormat="1" applyFont="1" applyFill="1" applyBorder="1" applyAlignment="1">
      <alignment horizontal="center"/>
    </xf>
    <xf numFmtId="0" fontId="16" fillId="0" borderId="13" xfId="5" applyFont="1" applyBorder="1" applyAlignment="1">
      <alignment horizontal="left"/>
    </xf>
    <xf numFmtId="0" fontId="18" fillId="0" borderId="13" xfId="5" applyFont="1" applyBorder="1" applyAlignment="1">
      <alignment horizontal="left"/>
    </xf>
    <xf numFmtId="0" fontId="18" fillId="0" borderId="0" xfId="5" applyFont="1" applyBorder="1"/>
    <xf numFmtId="10" fontId="18" fillId="0" borderId="14" xfId="6" applyNumberFormat="1" applyFont="1" applyBorder="1" applyAlignment="1">
      <alignment horizontal="center"/>
    </xf>
    <xf numFmtId="0" fontId="16" fillId="0" borderId="32" xfId="5" applyFont="1" applyBorder="1"/>
    <xf numFmtId="0" fontId="17" fillId="0" borderId="19" xfId="5" applyFont="1" applyBorder="1" applyAlignment="1">
      <alignment horizontal="right"/>
    </xf>
    <xf numFmtId="10" fontId="17" fillId="0" borderId="33" xfId="5" applyNumberFormat="1" applyFont="1" applyBorder="1" applyAlignment="1">
      <alignment horizontal="center"/>
    </xf>
    <xf numFmtId="0" fontId="6" fillId="8" borderId="30" xfId="5" applyFont="1" applyFill="1" applyBorder="1" applyAlignment="1">
      <alignment vertical="center"/>
    </xf>
    <xf numFmtId="0" fontId="6" fillId="8" borderId="26" xfId="5" applyFont="1" applyFill="1" applyBorder="1" applyAlignment="1">
      <alignment vertical="center"/>
    </xf>
    <xf numFmtId="10" fontId="19" fillId="8" borderId="31" xfId="3" applyNumberFormat="1" applyFont="1" applyFill="1" applyBorder="1" applyAlignment="1" applyProtection="1">
      <alignment horizontal="left" vertical="center"/>
    </xf>
    <xf numFmtId="0" fontId="16" fillId="0" borderId="19" xfId="5" applyFont="1" applyBorder="1"/>
    <xf numFmtId="10" fontId="12" fillId="0" borderId="33" xfId="6" applyNumberFormat="1" applyFont="1" applyBorder="1" applyAlignment="1">
      <alignment horizontal="center"/>
    </xf>
    <xf numFmtId="0" fontId="21" fillId="0" borderId="13" xfId="5" applyFont="1" applyBorder="1" applyAlignment="1">
      <alignment vertical="center"/>
    </xf>
    <xf numFmtId="0" fontId="21" fillId="0" borderId="0" xfId="5" applyFont="1" applyBorder="1" applyAlignment="1">
      <alignment vertical="center"/>
    </xf>
    <xf numFmtId="0" fontId="16" fillId="0" borderId="14" xfId="5" applyFont="1" applyBorder="1" applyAlignment="1">
      <alignment vertical="center"/>
    </xf>
    <xf numFmtId="0" fontId="16" fillId="0" borderId="15" xfId="5" applyFont="1" applyBorder="1" applyAlignment="1">
      <alignment vertical="center"/>
    </xf>
    <xf numFmtId="0" fontId="21" fillId="0" borderId="13" xfId="5" applyFont="1" applyBorder="1"/>
    <xf numFmtId="0" fontId="16" fillId="0" borderId="14" xfId="5" applyFont="1" applyBorder="1"/>
    <xf numFmtId="0" fontId="24" fillId="0" borderId="13" xfId="5" applyFont="1" applyBorder="1" applyAlignment="1">
      <alignment horizontal="center" vertical="center"/>
    </xf>
    <xf numFmtId="0" fontId="24" fillId="0" borderId="0" xfId="5" applyFont="1" applyBorder="1" applyAlignment="1">
      <alignment horizontal="center" vertical="center"/>
    </xf>
    <xf numFmtId="0" fontId="25" fillId="0" borderId="14" xfId="5" applyFont="1" applyBorder="1" applyAlignment="1">
      <alignment vertical="center"/>
    </xf>
    <xf numFmtId="0" fontId="26" fillId="0" borderId="10" xfId="5" applyFont="1" applyBorder="1"/>
    <xf numFmtId="0" fontId="28" fillId="0" borderId="11" xfId="5" applyFont="1" applyBorder="1" applyAlignment="1">
      <alignment horizontal="center"/>
    </xf>
    <xf numFmtId="0" fontId="28" fillId="0" borderId="12" xfId="5" applyFont="1" applyBorder="1"/>
    <xf numFmtId="0" fontId="26" fillId="0" borderId="0" xfId="5" applyFont="1" applyBorder="1"/>
    <xf numFmtId="0" fontId="28" fillId="0" borderId="0" xfId="5" applyFont="1" applyBorder="1" applyAlignment="1">
      <alignment horizontal="center"/>
    </xf>
    <xf numFmtId="0" fontId="28" fillId="0" borderId="0" xfId="5" applyFont="1" applyBorder="1"/>
    <xf numFmtId="0" fontId="29" fillId="0" borderId="0" xfId="7"/>
    <xf numFmtId="0" fontId="30" fillId="9" borderId="36" xfId="0" applyFont="1" applyFill="1" applyBorder="1" applyAlignment="1">
      <alignment horizontal="right" vertical="top" wrapText="1"/>
    </xf>
    <xf numFmtId="0" fontId="30" fillId="9" borderId="36" xfId="0" applyFont="1" applyFill="1" applyBorder="1" applyAlignment="1">
      <alignment horizontal="center" vertical="top" wrapText="1"/>
    </xf>
    <xf numFmtId="0" fontId="33" fillId="4" borderId="39" xfId="0" applyFont="1" applyFill="1" applyBorder="1" applyAlignment="1">
      <alignment horizontal="left" vertical="top" wrapText="1"/>
    </xf>
    <xf numFmtId="0" fontId="31" fillId="4" borderId="40" xfId="0" applyFont="1" applyFill="1" applyBorder="1" applyAlignment="1">
      <alignment horizontal="left" vertical="top" wrapText="1"/>
    </xf>
    <xf numFmtId="0" fontId="33" fillId="4" borderId="41" xfId="0" applyFont="1" applyFill="1" applyBorder="1" applyAlignment="1">
      <alignment horizontal="center" vertical="top" wrapText="1"/>
    </xf>
    <xf numFmtId="0" fontId="33" fillId="4" borderId="42" xfId="0" applyFont="1" applyFill="1" applyBorder="1" applyAlignment="1">
      <alignment horizontal="left" vertical="top" wrapText="1"/>
    </xf>
    <xf numFmtId="0" fontId="31" fillId="4" borderId="37" xfId="0" applyFont="1" applyFill="1" applyBorder="1" applyAlignment="1">
      <alignment horizontal="left" vertical="top" wrapText="1"/>
    </xf>
    <xf numFmtId="0" fontId="33" fillId="4" borderId="44" xfId="0" applyFont="1" applyFill="1" applyBorder="1" applyAlignment="1">
      <alignment horizontal="left" vertical="top" wrapText="1"/>
    </xf>
    <xf numFmtId="0" fontId="31" fillId="4" borderId="45" xfId="0" applyFont="1" applyFill="1" applyBorder="1" applyAlignment="1">
      <alignment horizontal="left" vertical="top" wrapText="1"/>
    </xf>
    <xf numFmtId="0" fontId="0" fillId="12" borderId="0" xfId="0" applyFill="1" applyBorder="1" applyAlignment="1">
      <alignment horizontal="center"/>
    </xf>
    <xf numFmtId="0" fontId="5" fillId="10" borderId="0" xfId="0" applyFont="1" applyFill="1" applyBorder="1"/>
    <xf numFmtId="0" fontId="4" fillId="4" borderId="0" xfId="0" applyFont="1" applyFill="1" applyBorder="1"/>
    <xf numFmtId="0" fontId="37" fillId="4" borderId="0" xfId="0" applyFont="1" applyFill="1" applyBorder="1"/>
    <xf numFmtId="0" fontId="35" fillId="0" borderId="49" xfId="0" applyFont="1" applyBorder="1" applyAlignment="1">
      <alignment horizontal="center"/>
    </xf>
    <xf numFmtId="0" fontId="0" fillId="0" borderId="0" xfId="0" applyBorder="1"/>
    <xf numFmtId="0" fontId="0" fillId="4" borderId="0" xfId="0" applyFill="1" applyBorder="1"/>
    <xf numFmtId="0" fontId="4" fillId="7" borderId="13" xfId="0" applyFont="1" applyFill="1" applyBorder="1" applyAlignment="1">
      <alignment horizontal="center"/>
    </xf>
    <xf numFmtId="0" fontId="39" fillId="7" borderId="0" xfId="0" applyFont="1" applyFill="1" applyBorder="1" applyAlignment="1">
      <alignment horizontal="center"/>
    </xf>
    <xf numFmtId="0" fontId="38" fillId="7" borderId="0" xfId="0" applyFont="1" applyFill="1" applyBorder="1" applyAlignment="1">
      <alignment horizontal="center"/>
    </xf>
    <xf numFmtId="0" fontId="38" fillId="7" borderId="49" xfId="0" applyFont="1" applyFill="1" applyBorder="1" applyAlignment="1">
      <alignment horizontal="center"/>
    </xf>
    <xf numFmtId="0" fontId="4" fillId="7" borderId="0" xfId="0" applyFont="1" applyFill="1" applyBorder="1"/>
    <xf numFmtId="0" fontId="35" fillId="0" borderId="0" xfId="0" applyFont="1" applyFill="1" applyBorder="1" applyAlignment="1">
      <alignment horizontal="left"/>
    </xf>
    <xf numFmtId="0" fontId="0" fillId="4" borderId="0" xfId="0" applyFill="1" applyBorder="1" applyAlignment="1">
      <alignment horizontal="left"/>
    </xf>
    <xf numFmtId="0" fontId="35" fillId="0" borderId="0" xfId="0" applyFont="1" applyFill="1" applyBorder="1" applyAlignment="1">
      <alignment horizontal="center"/>
    </xf>
    <xf numFmtId="2" fontId="0" fillId="4" borderId="49" xfId="0" applyNumberFormat="1" applyFill="1" applyBorder="1" applyAlignment="1">
      <alignment horizontal="center"/>
    </xf>
    <xf numFmtId="2" fontId="36" fillId="4" borderId="49" xfId="0" applyNumberFormat="1" applyFont="1" applyFill="1" applyBorder="1" applyAlignment="1">
      <alignment horizontal="center"/>
    </xf>
    <xf numFmtId="0" fontId="35" fillId="4" borderId="0" xfId="0" applyFont="1" applyFill="1" applyBorder="1" applyAlignment="1">
      <alignment horizontal="center"/>
    </xf>
    <xf numFmtId="2" fontId="0" fillId="4" borderId="0" xfId="0" applyNumberFormat="1" applyFill="1" applyBorder="1"/>
    <xf numFmtId="2" fontId="38" fillId="4" borderId="49" xfId="0" applyNumberFormat="1" applyFont="1" applyFill="1" applyBorder="1" applyAlignment="1">
      <alignment horizontal="center"/>
    </xf>
    <xf numFmtId="0" fontId="5" fillId="10" borderId="0" xfId="0" applyFont="1" applyFill="1" applyBorder="1" applyAlignment="1"/>
    <xf numFmtId="0" fontId="41" fillId="0" borderId="0" xfId="0" applyFont="1" applyBorder="1"/>
    <xf numFmtId="0" fontId="41" fillId="4" borderId="0" xfId="0" applyFont="1" applyFill="1" applyBorder="1"/>
    <xf numFmtId="2" fontId="0" fillId="4" borderId="0" xfId="0" applyNumberFormat="1" applyFill="1" applyBorder="1" applyAlignment="1">
      <alignment horizontal="center"/>
    </xf>
    <xf numFmtId="0" fontId="35" fillId="4" borderId="49" xfId="0" applyFont="1" applyFill="1" applyBorder="1" applyAlignment="1">
      <alignment horizontal="center"/>
    </xf>
    <xf numFmtId="2" fontId="0" fillId="0" borderId="49" xfId="0" applyNumberFormat="1" applyFont="1" applyFill="1" applyBorder="1" applyAlignment="1">
      <alignment horizontal="center"/>
    </xf>
    <xf numFmtId="0" fontId="38" fillId="7" borderId="0" xfId="0" applyFont="1" applyFill="1" applyBorder="1" applyAlignment="1"/>
    <xf numFmtId="0" fontId="38" fillId="7" borderId="0" xfId="0" applyFont="1" applyFill="1" applyBorder="1" applyAlignment="1">
      <alignment horizontal="left" vertical="center"/>
    </xf>
    <xf numFmtId="0" fontId="0" fillId="0" borderId="0" xfId="0" applyFill="1" applyBorder="1" applyAlignment="1">
      <alignment horizontal="center"/>
    </xf>
    <xf numFmtId="0" fontId="0" fillId="0" borderId="0" xfId="0" applyFill="1" applyBorder="1" applyAlignment="1">
      <alignment horizontal="left"/>
    </xf>
    <xf numFmtId="2" fontId="39" fillId="4" borderId="49" xfId="0" applyNumberFormat="1" applyFont="1" applyFill="1" applyBorder="1" applyAlignment="1">
      <alignment horizontal="center"/>
    </xf>
    <xf numFmtId="0" fontId="0" fillId="0" borderId="13" xfId="0" applyBorder="1"/>
    <xf numFmtId="0" fontId="0" fillId="0" borderId="0" xfId="0" applyBorder="1" applyAlignment="1">
      <alignment horizontal="center"/>
    </xf>
    <xf numFmtId="17" fontId="12" fillId="0" borderId="0" xfId="0" applyNumberFormat="1" applyFont="1" applyBorder="1" applyAlignment="1">
      <alignment horizontal="left" vertical="top" wrapText="1"/>
    </xf>
    <xf numFmtId="0" fontId="30" fillId="9" borderId="36" xfId="0" applyFont="1" applyFill="1" applyBorder="1" applyAlignment="1">
      <alignment horizontal="left" vertical="top" wrapText="1"/>
    </xf>
    <xf numFmtId="0" fontId="29" fillId="0" borderId="0" xfId="7"/>
    <xf numFmtId="0" fontId="12" fillId="4" borderId="0" xfId="0" applyFont="1" applyFill="1" applyBorder="1" applyAlignment="1">
      <alignment horizontal="left" vertical="center" wrapText="1"/>
    </xf>
    <xf numFmtId="0" fontId="12" fillId="0" borderId="0" xfId="0" applyFont="1" applyBorder="1" applyAlignment="1">
      <alignment horizontal="left" vertical="center" wrapText="1"/>
    </xf>
    <xf numFmtId="0" fontId="42" fillId="0" borderId="37" xfId="0" quotePrefix="1" applyFont="1" applyBorder="1" applyAlignment="1">
      <alignment horizontal="center" vertical="center"/>
    </xf>
    <xf numFmtId="0" fontId="42" fillId="0" borderId="37" xfId="0" applyFont="1" applyBorder="1" applyAlignment="1">
      <alignment horizontal="center" vertical="center" wrapText="1"/>
    </xf>
    <xf numFmtId="17" fontId="43" fillId="0" borderId="37" xfId="0" quotePrefix="1" applyNumberFormat="1" applyFont="1" applyFill="1" applyBorder="1" applyAlignment="1">
      <alignment horizontal="center" vertical="center"/>
    </xf>
    <xf numFmtId="0" fontId="14" fillId="4" borderId="37" xfId="8" applyNumberFormat="1" applyFont="1" applyFill="1" applyBorder="1" applyAlignment="1">
      <alignment horizontal="center" vertical="center" wrapText="1"/>
    </xf>
    <xf numFmtId="43" fontId="44" fillId="0" borderId="37" xfId="1" applyNumberFormat="1" applyFont="1" applyBorder="1" applyAlignment="1">
      <alignment horizontal="right" vertical="center"/>
    </xf>
    <xf numFmtId="0" fontId="44" fillId="0" borderId="37" xfId="0" applyFont="1" applyFill="1" applyBorder="1" applyAlignment="1">
      <alignment horizontal="left" vertical="center" wrapText="1"/>
    </xf>
    <xf numFmtId="0" fontId="46" fillId="0" borderId="37" xfId="0" applyFont="1" applyFill="1" applyBorder="1" applyAlignment="1">
      <alignment vertical="center" wrapText="1"/>
    </xf>
    <xf numFmtId="0" fontId="46" fillId="0" borderId="37" xfId="0" quotePrefix="1" applyFont="1" applyFill="1" applyBorder="1" applyAlignment="1">
      <alignment horizontal="center" vertical="center"/>
    </xf>
    <xf numFmtId="17" fontId="10" fillId="0" borderId="37" xfId="0" quotePrefix="1" applyNumberFormat="1" applyFont="1" applyFill="1" applyBorder="1" applyAlignment="1">
      <alignment horizontal="center" vertical="center"/>
    </xf>
    <xf numFmtId="0" fontId="44" fillId="0" borderId="37" xfId="0" applyFont="1" applyFill="1" applyBorder="1" applyAlignment="1">
      <alignment horizontal="center" vertical="center"/>
    </xf>
    <xf numFmtId="43" fontId="44" fillId="0" borderId="37" xfId="1" applyNumberFormat="1" applyFont="1" applyFill="1" applyBorder="1" applyAlignment="1">
      <alignment horizontal="right" vertical="center"/>
    </xf>
    <xf numFmtId="0" fontId="44" fillId="0" borderId="37" xfId="0" applyFont="1" applyBorder="1" applyAlignment="1">
      <alignment horizontal="center" vertical="center"/>
    </xf>
    <xf numFmtId="0" fontId="44" fillId="0" borderId="37" xfId="0" applyFont="1" applyBorder="1" applyAlignment="1">
      <alignment horizontal="center" vertical="center" wrapText="1"/>
    </xf>
    <xf numFmtId="0" fontId="46" fillId="0" borderId="37" xfId="0" applyFont="1" applyBorder="1" applyAlignment="1">
      <alignment vertical="center" wrapText="1"/>
    </xf>
    <xf numFmtId="0" fontId="46" fillId="0" borderId="37" xfId="0" quotePrefix="1" applyFont="1" applyBorder="1" applyAlignment="1">
      <alignment horizontal="center" vertical="center"/>
    </xf>
    <xf numFmtId="17" fontId="46" fillId="4" borderId="37" xfId="0" quotePrefix="1" applyNumberFormat="1" applyFont="1" applyFill="1" applyBorder="1" applyAlignment="1">
      <alignment horizontal="center" vertical="center"/>
    </xf>
    <xf numFmtId="0" fontId="46" fillId="0" borderId="37" xfId="0" applyFont="1" applyBorder="1" applyAlignment="1">
      <alignment horizontal="center" vertical="center"/>
    </xf>
    <xf numFmtId="43" fontId="46" fillId="0" borderId="37" xfId="1" applyNumberFormat="1" applyFont="1" applyBorder="1" applyAlignment="1">
      <alignment horizontal="right" vertical="center"/>
    </xf>
    <xf numFmtId="0" fontId="44" fillId="0" borderId="37" xfId="0" applyFont="1" applyFill="1" applyBorder="1" applyAlignment="1">
      <alignment vertical="center" wrapText="1"/>
    </xf>
    <xf numFmtId="0" fontId="44" fillId="0" borderId="37" xfId="0" quotePrefix="1" applyFont="1" applyFill="1" applyBorder="1" applyAlignment="1">
      <alignment horizontal="center" vertical="center"/>
    </xf>
    <xf numFmtId="0" fontId="29" fillId="4" borderId="0" xfId="7" applyFill="1"/>
    <xf numFmtId="1" fontId="47" fillId="14" borderId="37" xfId="8" applyNumberFormat="1" applyFont="1" applyFill="1" applyBorder="1" applyAlignment="1">
      <alignment horizontal="center" vertical="center" wrapText="1"/>
    </xf>
    <xf numFmtId="0" fontId="47" fillId="14" borderId="37" xfId="8" applyNumberFormat="1" applyFont="1" applyFill="1" applyBorder="1" applyAlignment="1">
      <alignment horizontal="center" vertical="center" wrapText="1"/>
    </xf>
    <xf numFmtId="14" fontId="47" fillId="14" borderId="37" xfId="8" applyNumberFormat="1" applyFont="1" applyFill="1" applyBorder="1" applyAlignment="1">
      <alignment horizontal="center" vertical="center" wrapText="1"/>
    </xf>
    <xf numFmtId="164" fontId="47" fillId="14" borderId="37" xfId="4" applyFont="1" applyFill="1" applyBorder="1" applyAlignment="1">
      <alignment horizontal="center" vertical="center" wrapText="1"/>
    </xf>
    <xf numFmtId="164" fontId="47" fillId="4" borderId="37" xfId="4" applyFont="1" applyFill="1" applyBorder="1" applyAlignment="1">
      <alignment horizontal="center" vertical="center" wrapText="1"/>
    </xf>
    <xf numFmtId="0" fontId="11" fillId="0" borderId="18" xfId="0" applyFont="1" applyBorder="1" applyAlignment="1">
      <alignment horizontal="right" vertical="center"/>
    </xf>
    <xf numFmtId="4" fontId="12" fillId="0" borderId="0" xfId="0" applyNumberFormat="1" applyFont="1" applyBorder="1" applyAlignment="1">
      <alignment horizontal="right" vertical="center"/>
    </xf>
    <xf numFmtId="0" fontId="38" fillId="7" borderId="0" xfId="0" applyFont="1" applyFill="1" applyBorder="1" applyAlignment="1">
      <alignment horizontal="left"/>
    </xf>
    <xf numFmtId="0" fontId="38" fillId="4" borderId="0" xfId="0" applyFont="1" applyFill="1" applyBorder="1" applyAlignment="1">
      <alignment horizontal="center"/>
    </xf>
    <xf numFmtId="0" fontId="0" fillId="4" borderId="0" xfId="0" applyFill="1" applyBorder="1" applyAlignment="1">
      <alignment horizontal="center"/>
    </xf>
    <xf numFmtId="0" fontId="0" fillId="4" borderId="0" xfId="0" applyFill="1" applyBorder="1" applyAlignment="1">
      <alignment horizontal="left" wrapText="1"/>
    </xf>
    <xf numFmtId="0" fontId="40" fillId="0" borderId="0" xfId="0" applyFont="1" applyBorder="1" applyAlignment="1">
      <alignment horizontal="center"/>
    </xf>
    <xf numFmtId="0" fontId="4" fillId="4" borderId="0" xfId="0" applyFont="1" applyFill="1" applyBorder="1" applyAlignment="1">
      <alignment horizontal="center"/>
    </xf>
    <xf numFmtId="0" fontId="35" fillId="0" borderId="0" xfId="0" applyFont="1" applyBorder="1" applyAlignment="1">
      <alignment horizontal="center"/>
    </xf>
    <xf numFmtId="0" fontId="49" fillId="2" borderId="0" xfId="0" applyFont="1" applyFill="1" applyAlignment="1">
      <alignment vertical="top" wrapText="1"/>
    </xf>
    <xf numFmtId="43" fontId="49" fillId="2" borderId="0" xfId="1" applyFont="1" applyFill="1" applyAlignment="1">
      <alignment vertical="top" wrapText="1"/>
    </xf>
    <xf numFmtId="0" fontId="50" fillId="2" borderId="0" xfId="0" applyFont="1" applyFill="1" applyAlignment="1">
      <alignment vertical="top" wrapText="1"/>
    </xf>
    <xf numFmtId="10" fontId="50" fillId="2" borderId="0" xfId="3" applyNumberFormat="1" applyFont="1" applyFill="1" applyAlignment="1">
      <alignment vertical="top" wrapText="1"/>
    </xf>
    <xf numFmtId="43" fontId="50" fillId="2" borderId="0" xfId="1" applyFont="1" applyFill="1" applyAlignment="1">
      <alignment vertical="top" wrapText="1"/>
    </xf>
    <xf numFmtId="0" fontId="49" fillId="2" borderId="1" xfId="0" applyFont="1" applyFill="1" applyBorder="1" applyAlignment="1">
      <alignment vertical="top" wrapText="1"/>
    </xf>
    <xf numFmtId="43" fontId="49" fillId="2" borderId="1" xfId="1" applyFont="1" applyFill="1" applyBorder="1" applyAlignment="1">
      <alignment horizontal="right" vertical="top" wrapText="1"/>
    </xf>
    <xf numFmtId="0" fontId="49" fillId="2" borderId="1" xfId="0" applyFont="1" applyFill="1" applyBorder="1" applyAlignment="1">
      <alignment horizontal="right" vertical="top" wrapText="1"/>
    </xf>
    <xf numFmtId="0" fontId="51" fillId="15" borderId="2" xfId="0" applyFont="1" applyFill="1" applyBorder="1" applyAlignment="1">
      <alignment horizontal="left" vertical="top" wrapText="1"/>
    </xf>
    <xf numFmtId="0" fontId="51" fillId="15" borderId="2" xfId="0" applyFont="1" applyFill="1" applyBorder="1" applyAlignment="1">
      <alignment vertical="top" wrapText="1"/>
    </xf>
    <xf numFmtId="43" fontId="51" fillId="15" borderId="2" xfId="1" applyFont="1" applyFill="1" applyBorder="1" applyAlignment="1">
      <alignment horizontal="right" vertical="top" wrapText="1"/>
    </xf>
    <xf numFmtId="0" fontId="52" fillId="3" borderId="2" xfId="0" applyFont="1" applyFill="1" applyBorder="1" applyAlignment="1">
      <alignment vertical="top" wrapText="1"/>
    </xf>
    <xf numFmtId="0" fontId="52" fillId="3" borderId="2" xfId="0" applyFont="1" applyFill="1" applyBorder="1" applyAlignment="1">
      <alignment horizontal="center" vertical="top" wrapText="1"/>
    </xf>
    <xf numFmtId="43" fontId="52" fillId="3" borderId="2" xfId="1" applyFont="1" applyFill="1" applyBorder="1" applyAlignment="1">
      <alignment horizontal="right" vertical="top" wrapText="1"/>
    </xf>
    <xf numFmtId="44" fontId="49" fillId="0" borderId="0" xfId="2" applyFont="1" applyAlignment="1">
      <alignment horizontal="right"/>
    </xf>
    <xf numFmtId="0" fontId="31" fillId="16" borderId="36" xfId="0" applyFont="1" applyFill="1" applyBorder="1" applyAlignment="1">
      <alignment horizontal="left" vertical="top" wrapText="1"/>
    </xf>
    <xf numFmtId="0" fontId="31" fillId="16" borderId="36" xfId="0" applyFont="1" applyFill="1" applyBorder="1" applyAlignment="1">
      <alignment horizontal="right" vertical="top" wrapText="1"/>
    </xf>
    <xf numFmtId="0" fontId="31" fillId="16" borderId="36" xfId="0" applyFont="1" applyFill="1" applyBorder="1" applyAlignment="1">
      <alignment horizontal="center" vertical="top" wrapText="1"/>
    </xf>
    <xf numFmtId="0" fontId="31" fillId="17" borderId="36" xfId="0" applyFont="1" applyFill="1" applyBorder="1" applyAlignment="1">
      <alignment horizontal="left" vertical="top" wrapText="1"/>
    </xf>
    <xf numFmtId="0" fontId="31" fillId="17" borderId="36" xfId="0" applyFont="1" applyFill="1" applyBorder="1" applyAlignment="1">
      <alignment horizontal="right" vertical="top" wrapText="1"/>
    </xf>
    <xf numFmtId="0" fontId="31" fillId="17" borderId="36" xfId="0" applyFont="1" applyFill="1" applyBorder="1" applyAlignment="1">
      <alignment horizontal="center" vertical="top" wrapText="1"/>
    </xf>
    <xf numFmtId="4" fontId="31" fillId="17" borderId="36" xfId="0" applyNumberFormat="1" applyFont="1" applyFill="1" applyBorder="1" applyAlignment="1">
      <alignment horizontal="right" vertical="top" wrapText="1"/>
    </xf>
    <xf numFmtId="0" fontId="31" fillId="18" borderId="36" xfId="0" applyFont="1" applyFill="1" applyBorder="1" applyAlignment="1">
      <alignment horizontal="left" vertical="top" wrapText="1"/>
    </xf>
    <xf numFmtId="0" fontId="31" fillId="18" borderId="36" xfId="0" applyFont="1" applyFill="1" applyBorder="1" applyAlignment="1">
      <alignment horizontal="right" vertical="top" wrapText="1"/>
    </xf>
    <xf numFmtId="0" fontId="31" fillId="18" borderId="36" xfId="0" applyFont="1" applyFill="1" applyBorder="1" applyAlignment="1">
      <alignment horizontal="center" vertical="top" wrapText="1"/>
    </xf>
    <xf numFmtId="4" fontId="31" fillId="18" borderId="36" xfId="0" applyNumberFormat="1" applyFont="1" applyFill="1" applyBorder="1" applyAlignment="1">
      <alignment horizontal="right" vertical="top" wrapText="1"/>
    </xf>
    <xf numFmtId="0" fontId="44" fillId="0" borderId="37" xfId="0" quotePrefix="1" applyFont="1" applyBorder="1" applyAlignment="1">
      <alignment horizontal="center" vertical="center"/>
    </xf>
    <xf numFmtId="0" fontId="44" fillId="0" borderId="37" xfId="0" applyFont="1" applyBorder="1" applyAlignment="1">
      <alignment vertical="center" wrapText="1"/>
    </xf>
    <xf numFmtId="17" fontId="44" fillId="0" borderId="37" xfId="0" quotePrefix="1" applyNumberFormat="1" applyFont="1" applyBorder="1" applyAlignment="1">
      <alignment horizontal="center" vertical="center"/>
    </xf>
    <xf numFmtId="0" fontId="44" fillId="0" borderId="37" xfId="0" quotePrefix="1" applyNumberFormat="1" applyFont="1" applyBorder="1" applyAlignment="1">
      <alignment horizontal="center" vertical="center"/>
    </xf>
    <xf numFmtId="0" fontId="10" fillId="0" borderId="37" xfId="0" quotePrefix="1" applyFont="1" applyFill="1" applyBorder="1" applyAlignment="1">
      <alignment horizontal="center" vertical="center"/>
    </xf>
    <xf numFmtId="0" fontId="10" fillId="0" borderId="37" xfId="0" applyFont="1" applyFill="1" applyBorder="1" applyAlignment="1">
      <alignment horizontal="center" vertical="center"/>
    </xf>
    <xf numFmtId="43" fontId="10" fillId="0" borderId="37" xfId="1" applyNumberFormat="1" applyFont="1" applyFill="1" applyBorder="1" applyAlignment="1">
      <alignment horizontal="right" vertical="center"/>
    </xf>
    <xf numFmtId="0" fontId="10" fillId="0" borderId="37" xfId="0" applyFont="1" applyFill="1" applyBorder="1" applyAlignment="1">
      <alignment vertical="center" wrapText="1"/>
    </xf>
    <xf numFmtId="0" fontId="44" fillId="4" borderId="37" xfId="0" quotePrefix="1" applyFont="1" applyFill="1" applyBorder="1" applyAlignment="1">
      <alignment horizontal="center" vertical="center"/>
    </xf>
    <xf numFmtId="0" fontId="44" fillId="4" borderId="37" xfId="0" applyFont="1" applyFill="1" applyBorder="1" applyAlignment="1">
      <alignment vertical="center" wrapText="1"/>
    </xf>
    <xf numFmtId="17" fontId="44" fillId="4" borderId="37" xfId="0" quotePrefix="1" applyNumberFormat="1" applyFont="1" applyFill="1" applyBorder="1" applyAlignment="1">
      <alignment horizontal="center" vertical="center"/>
    </xf>
    <xf numFmtId="0" fontId="44" fillId="4" borderId="37" xfId="0" applyFont="1" applyFill="1" applyBorder="1" applyAlignment="1">
      <alignment horizontal="center" vertical="center"/>
    </xf>
    <xf numFmtId="43" fontId="46" fillId="4" borderId="37" xfId="1" applyNumberFormat="1" applyFont="1" applyFill="1" applyBorder="1" applyAlignment="1">
      <alignment horizontal="right" vertical="center"/>
    </xf>
    <xf numFmtId="0" fontId="0" fillId="4" borderId="37" xfId="0" applyFill="1" applyBorder="1"/>
    <xf numFmtId="17" fontId="0" fillId="4" borderId="37" xfId="0" applyNumberFormat="1" applyFill="1" applyBorder="1"/>
    <xf numFmtId="165" fontId="0" fillId="4" borderId="37" xfId="0" applyNumberFormat="1" applyFill="1" applyBorder="1"/>
    <xf numFmtId="0" fontId="31" fillId="4" borderId="47" xfId="0" applyFont="1" applyFill="1" applyBorder="1" applyAlignment="1">
      <alignment horizontal="left" vertical="top" wrapText="1"/>
    </xf>
    <xf numFmtId="0" fontId="53" fillId="4" borderId="37" xfId="0" applyFont="1" applyFill="1" applyBorder="1"/>
    <xf numFmtId="0" fontId="54" fillId="4" borderId="37" xfId="0" applyFont="1" applyFill="1" applyBorder="1" applyAlignment="1">
      <alignment vertical="center" wrapText="1"/>
    </xf>
    <xf numFmtId="0" fontId="5" fillId="4" borderId="0" xfId="0" applyFont="1" applyFill="1" applyBorder="1"/>
    <xf numFmtId="0" fontId="0" fillId="19" borderId="0" xfId="0" applyFill="1" applyBorder="1"/>
    <xf numFmtId="2" fontId="36" fillId="4" borderId="0" xfId="0" applyNumberFormat="1" applyFont="1" applyFill="1" applyBorder="1" applyAlignment="1">
      <alignment horizontal="center"/>
    </xf>
    <xf numFmtId="2" fontId="35" fillId="0" borderId="49" xfId="0" applyNumberFormat="1" applyFont="1" applyFill="1" applyBorder="1" applyAlignment="1">
      <alignment horizontal="center"/>
    </xf>
    <xf numFmtId="0" fontId="35" fillId="20" borderId="13" xfId="0" applyFont="1" applyFill="1" applyBorder="1" applyAlignment="1">
      <alignment horizontal="center"/>
    </xf>
    <xf numFmtId="0" fontId="35" fillId="20" borderId="0" xfId="0" applyFont="1" applyFill="1" applyBorder="1" applyAlignment="1">
      <alignment horizontal="center"/>
    </xf>
    <xf numFmtId="0" fontId="0" fillId="20" borderId="0" xfId="0" applyFill="1" applyBorder="1"/>
    <xf numFmtId="0" fontId="0" fillId="20" borderId="49" xfId="0" applyFill="1" applyBorder="1" applyAlignment="1">
      <alignment horizontal="center"/>
    </xf>
    <xf numFmtId="0" fontId="4" fillId="0" borderId="0" xfId="0" applyFont="1" applyFill="1" applyBorder="1"/>
    <xf numFmtId="0" fontId="0" fillId="4" borderId="0" xfId="0" applyFont="1" applyFill="1" applyBorder="1" applyAlignment="1">
      <alignment horizontal="left"/>
    </xf>
    <xf numFmtId="0" fontId="48" fillId="0" borderId="0" xfId="0" applyFont="1" applyFill="1" applyBorder="1" applyAlignment="1">
      <alignment horizontal="center"/>
    </xf>
    <xf numFmtId="0" fontId="35" fillId="0" borderId="49" xfId="0" applyFont="1" applyFill="1" applyBorder="1" applyAlignment="1">
      <alignment horizontal="center"/>
    </xf>
    <xf numFmtId="0" fontId="38" fillId="4" borderId="0" xfId="0" applyFont="1" applyFill="1" applyBorder="1" applyAlignment="1">
      <alignment horizontal="left"/>
    </xf>
    <xf numFmtId="0" fontId="39" fillId="4" borderId="0" xfId="0" applyFont="1" applyFill="1" applyBorder="1" applyAlignment="1">
      <alignment horizontal="center"/>
    </xf>
    <xf numFmtId="2" fontId="0" fillId="0" borderId="0" xfId="0" applyNumberFormat="1" applyFill="1" applyBorder="1" applyAlignment="1">
      <alignment horizontal="left"/>
    </xf>
    <xf numFmtId="0" fontId="0" fillId="4" borderId="0" xfId="0" applyFont="1" applyFill="1" applyBorder="1" applyAlignment="1">
      <alignment horizontal="center"/>
    </xf>
    <xf numFmtId="0" fontId="38" fillId="0" borderId="0" xfId="0" applyFont="1" applyFill="1" applyBorder="1" applyAlignment="1">
      <alignment horizontal="left"/>
    </xf>
    <xf numFmtId="2" fontId="0" fillId="0" borderId="0" xfId="0" applyNumberFormat="1" applyFill="1" applyBorder="1" applyAlignment="1">
      <alignment horizontal="center"/>
    </xf>
    <xf numFmtId="2" fontId="0" fillId="0" borderId="0" xfId="0" applyNumberFormat="1" applyFill="1" applyBorder="1"/>
    <xf numFmtId="2" fontId="0" fillId="0" borderId="49" xfId="0" applyNumberFormat="1" applyFill="1" applyBorder="1" applyAlignment="1">
      <alignment horizontal="center"/>
    </xf>
    <xf numFmtId="2" fontId="35" fillId="0" borderId="0" xfId="0" applyNumberFormat="1" applyFont="1" applyFill="1" applyBorder="1" applyAlignment="1">
      <alignment horizontal="center"/>
    </xf>
    <xf numFmtId="0" fontId="38" fillId="7" borderId="0" xfId="0" applyFont="1" applyFill="1" applyBorder="1" applyAlignment="1">
      <alignment vertical="center"/>
    </xf>
    <xf numFmtId="0" fontId="0" fillId="0" borderId="49" xfId="0" applyFill="1" applyBorder="1" applyAlignment="1">
      <alignment horizontal="center"/>
    </xf>
    <xf numFmtId="0" fontId="39" fillId="0" borderId="0" xfId="0" applyFont="1" applyBorder="1" applyAlignment="1">
      <alignment horizontal="center"/>
    </xf>
    <xf numFmtId="0" fontId="39" fillId="0" borderId="0" xfId="0" applyFont="1" applyFill="1" applyBorder="1" applyAlignment="1">
      <alignment horizontal="center"/>
    </xf>
    <xf numFmtId="0" fontId="38" fillId="0" borderId="0" xfId="0" applyFont="1" applyFill="1" applyBorder="1" applyAlignment="1">
      <alignment horizontal="center"/>
    </xf>
    <xf numFmtId="0" fontId="0" fillId="0" borderId="0" xfId="0" applyFont="1" applyFill="1" applyBorder="1"/>
    <xf numFmtId="2" fontId="40" fillId="4" borderId="49" xfId="0" applyNumberFormat="1" applyFont="1" applyFill="1" applyBorder="1" applyAlignment="1">
      <alignment horizontal="center"/>
    </xf>
    <xf numFmtId="0" fontId="0" fillId="0" borderId="0" xfId="0" applyFont="1" applyBorder="1" applyAlignment="1">
      <alignment horizontal="center"/>
    </xf>
    <xf numFmtId="0" fontId="0" fillId="4" borderId="49" xfId="0" applyFont="1" applyFill="1" applyBorder="1" applyAlignment="1">
      <alignment horizontal="center"/>
    </xf>
    <xf numFmtId="0" fontId="40" fillId="4" borderId="0" xfId="0" applyFont="1" applyFill="1" applyBorder="1" applyAlignment="1">
      <alignment horizontal="center"/>
    </xf>
    <xf numFmtId="0" fontId="41" fillId="4" borderId="49" xfId="0" applyFont="1" applyFill="1" applyBorder="1" applyAlignment="1">
      <alignment horizontal="center"/>
    </xf>
    <xf numFmtId="0" fontId="55" fillId="20" borderId="0" xfId="0" applyFont="1" applyFill="1" applyBorder="1"/>
    <xf numFmtId="0" fontId="55" fillId="4" borderId="0" xfId="0" applyFont="1" applyFill="1" applyBorder="1"/>
    <xf numFmtId="0" fontId="56" fillId="7" borderId="0" xfId="0" applyFont="1" applyFill="1" applyBorder="1" applyAlignment="1">
      <alignment horizontal="center"/>
    </xf>
    <xf numFmtId="0" fontId="57" fillId="4" borderId="0" xfId="0" applyFont="1" applyFill="1" applyBorder="1" applyAlignment="1">
      <alignment horizontal="center"/>
    </xf>
    <xf numFmtId="2" fontId="41" fillId="4" borderId="0" xfId="0" applyNumberFormat="1" applyFont="1" applyFill="1" applyBorder="1" applyAlignment="1">
      <alignment horizontal="center"/>
    </xf>
    <xf numFmtId="0" fontId="36" fillId="4" borderId="49" xfId="0" applyFont="1" applyFill="1" applyBorder="1" applyAlignment="1">
      <alignment horizontal="center"/>
    </xf>
    <xf numFmtId="0" fontId="41" fillId="0" borderId="0" xfId="0" applyFont="1" applyBorder="1" applyAlignment="1">
      <alignment horizontal="center"/>
    </xf>
    <xf numFmtId="0" fontId="41" fillId="4" borderId="0" xfId="0" applyFont="1" applyFill="1" applyBorder="1" applyAlignment="1">
      <alignment horizontal="left"/>
    </xf>
    <xf numFmtId="0" fontId="41" fillId="4" borderId="0" xfId="0" applyFont="1" applyFill="1" applyBorder="1" applyAlignment="1">
      <alignment horizontal="center"/>
    </xf>
    <xf numFmtId="0" fontId="4" fillId="4" borderId="0" xfId="0" applyFont="1" applyFill="1" applyBorder="1" applyAlignment="1"/>
    <xf numFmtId="0" fontId="4" fillId="19" borderId="0" xfId="0" applyFont="1" applyFill="1" applyBorder="1" applyAlignment="1"/>
    <xf numFmtId="0" fontId="4" fillId="0" borderId="50" xfId="0" applyFont="1" applyBorder="1" applyAlignment="1">
      <alignment horizontal="center"/>
    </xf>
    <xf numFmtId="0" fontId="0" fillId="0" borderId="37" xfId="0" applyBorder="1"/>
    <xf numFmtId="0" fontId="0" fillId="0" borderId="40" xfId="0" applyBorder="1"/>
    <xf numFmtId="0" fontId="0" fillId="0" borderId="37" xfId="0" applyFill="1" applyBorder="1"/>
    <xf numFmtId="0" fontId="0" fillId="0" borderId="45" xfId="0" applyBorder="1"/>
    <xf numFmtId="0" fontId="0" fillId="4" borderId="8" xfId="0" applyFill="1" applyBorder="1"/>
    <xf numFmtId="0" fontId="0" fillId="4" borderId="8" xfId="0" applyFill="1" applyBorder="1" applyAlignment="1">
      <alignment horizontal="left"/>
    </xf>
    <xf numFmtId="0" fontId="0" fillId="0" borderId="8" xfId="0" applyBorder="1"/>
    <xf numFmtId="0" fontId="0" fillId="4" borderId="11" xfId="0" applyFill="1" applyBorder="1" applyAlignment="1">
      <alignment horizontal="left"/>
    </xf>
    <xf numFmtId="0" fontId="0" fillId="12" borderId="8" xfId="0" applyFill="1" applyBorder="1" applyAlignment="1"/>
    <xf numFmtId="0" fontId="4" fillId="20" borderId="13" xfId="0" applyFont="1" applyFill="1" applyBorder="1" applyAlignment="1">
      <alignment horizontal="center"/>
    </xf>
    <xf numFmtId="0" fontId="4" fillId="20" borderId="0" xfId="0" applyFont="1" applyFill="1" applyBorder="1" applyAlignment="1">
      <alignment horizontal="center"/>
    </xf>
    <xf numFmtId="0" fontId="4" fillId="7" borderId="13" xfId="0" applyFont="1" applyFill="1" applyBorder="1" applyAlignment="1">
      <alignment horizontal="center" vertical="center"/>
    </xf>
    <xf numFmtId="0" fontId="41" fillId="4" borderId="13" xfId="0" applyFont="1" applyFill="1" applyBorder="1" applyAlignment="1">
      <alignment horizontal="center" vertical="center"/>
    </xf>
    <xf numFmtId="0" fontId="40" fillId="4" borderId="0" xfId="0" applyFont="1" applyFill="1" applyBorder="1" applyAlignment="1">
      <alignment horizontal="left"/>
    </xf>
    <xf numFmtId="0" fontId="0" fillId="4" borderId="13" xfId="0" applyFont="1" applyFill="1" applyBorder="1" applyAlignment="1">
      <alignment horizontal="center"/>
    </xf>
    <xf numFmtId="0" fontId="35" fillId="4" borderId="0" xfId="0" applyFont="1" applyFill="1" applyBorder="1"/>
    <xf numFmtId="0" fontId="35" fillId="4" borderId="0" xfId="0" applyFont="1" applyFill="1" applyBorder="1" applyAlignment="1">
      <alignment wrapText="1"/>
    </xf>
    <xf numFmtId="0" fontId="35" fillId="4" borderId="13" xfId="0" applyFont="1" applyFill="1" applyBorder="1" applyAlignment="1">
      <alignment horizontal="center"/>
    </xf>
    <xf numFmtId="0" fontId="41" fillId="4" borderId="0" xfId="0" applyFont="1" applyFill="1" applyAlignment="1">
      <alignment wrapText="1"/>
    </xf>
    <xf numFmtId="0" fontId="0" fillId="4" borderId="0" xfId="0" applyFont="1" applyFill="1" applyBorder="1"/>
    <xf numFmtId="2" fontId="0" fillId="4" borderId="0" xfId="0" applyNumberFormat="1" applyFont="1" applyFill="1" applyBorder="1" applyAlignment="1">
      <alignment horizontal="center"/>
    </xf>
    <xf numFmtId="2" fontId="0" fillId="4" borderId="0" xfId="0" applyNumberFormat="1" applyFill="1" applyBorder="1" applyAlignment="1">
      <alignment horizontal="center" vertical="center"/>
    </xf>
    <xf numFmtId="0" fontId="0" fillId="0" borderId="13" xfId="0" applyFont="1" applyBorder="1" applyAlignment="1">
      <alignment horizontal="center"/>
    </xf>
    <xf numFmtId="0" fontId="40" fillId="4" borderId="0" xfId="0" applyFont="1" applyFill="1" applyBorder="1" applyAlignment="1">
      <alignment horizontal="left"/>
    </xf>
    <xf numFmtId="0" fontId="38" fillId="7" borderId="0" xfId="0" applyFont="1" applyFill="1" applyBorder="1" applyAlignment="1">
      <alignment horizontal="left"/>
    </xf>
    <xf numFmtId="0" fontId="35" fillId="4" borderId="0" xfId="0" applyFont="1" applyFill="1" applyBorder="1" applyAlignment="1">
      <alignment horizontal="left" wrapText="1"/>
    </xf>
    <xf numFmtId="0" fontId="4" fillId="11" borderId="0" xfId="0" applyFont="1" applyFill="1" applyBorder="1" applyAlignment="1">
      <alignment horizontal="center"/>
    </xf>
    <xf numFmtId="0" fontId="4" fillId="20" borderId="0" xfId="0" applyFont="1" applyFill="1" applyBorder="1" applyAlignment="1">
      <alignment horizontal="center"/>
    </xf>
    <xf numFmtId="0" fontId="0" fillId="20" borderId="0"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 fillId="10" borderId="48" xfId="0" applyFont="1" applyFill="1" applyBorder="1" applyAlignment="1">
      <alignment horizontal="center"/>
    </xf>
    <xf numFmtId="0" fontId="3" fillId="10" borderId="38" xfId="0" applyFont="1" applyFill="1" applyBorder="1" applyAlignment="1">
      <alignment horizontal="center"/>
    </xf>
    <xf numFmtId="1" fontId="14" fillId="13" borderId="37" xfId="8" applyNumberFormat="1" applyFont="1" applyFill="1" applyBorder="1" applyAlignment="1">
      <alignment horizontal="center" vertical="center" wrapText="1"/>
    </xf>
    <xf numFmtId="4" fontId="14" fillId="13" borderId="37" xfId="8" applyNumberFormat="1" applyFont="1" applyFill="1" applyBorder="1" applyAlignment="1">
      <alignment vertical="center" wrapText="1"/>
    </xf>
    <xf numFmtId="165" fontId="4" fillId="4" borderId="37" xfId="0" applyNumberFormat="1" applyFont="1" applyFill="1" applyBorder="1" applyAlignment="1">
      <alignment horizontal="center"/>
    </xf>
    <xf numFmtId="0" fontId="4" fillId="4" borderId="37" xfId="0" applyFont="1" applyFill="1" applyBorder="1" applyAlignment="1">
      <alignment horizontal="center"/>
    </xf>
    <xf numFmtId="164" fontId="45" fillId="4" borderId="37" xfId="4" applyFont="1" applyFill="1" applyBorder="1" applyAlignment="1">
      <alignment horizontal="center" vertical="center" wrapText="1"/>
    </xf>
    <xf numFmtId="4" fontId="14" fillId="13" borderId="37" xfId="8" applyNumberFormat="1" applyFont="1" applyFill="1" applyBorder="1" applyAlignment="1">
      <alignment horizontal="left" vertical="center" wrapText="1"/>
    </xf>
    <xf numFmtId="0" fontId="14" fillId="13" borderId="37" xfId="8" applyNumberFormat="1" applyFont="1" applyFill="1" applyBorder="1" applyAlignment="1">
      <alignment horizontal="left" vertical="center" wrapText="1"/>
    </xf>
    <xf numFmtId="0" fontId="47" fillId="4" borderId="37" xfId="8" applyNumberFormat="1" applyFont="1" applyFill="1" applyBorder="1" applyAlignment="1">
      <alignment horizontal="center" vertical="center" wrapText="1"/>
    </xf>
    <xf numFmtId="0" fontId="47" fillId="0" borderId="37" xfId="8" applyNumberFormat="1" applyFont="1" applyBorder="1" applyAlignment="1">
      <alignment horizontal="center" vertical="center" wrapText="1"/>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8" fillId="5" borderId="7"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2" fillId="4" borderId="18" xfId="0" applyFont="1" applyFill="1" applyBorder="1" applyAlignment="1">
      <alignment horizontal="left" vertical="center" wrapText="1"/>
    </xf>
    <xf numFmtId="0" fontId="11" fillId="0" borderId="16" xfId="0" applyFont="1" applyBorder="1" applyAlignment="1">
      <alignment horizontal="center" vertical="center"/>
    </xf>
    <xf numFmtId="0" fontId="13" fillId="4" borderId="18" xfId="0" applyFont="1" applyFill="1" applyBorder="1" applyAlignment="1">
      <alignment horizontal="center" vertical="center" wrapText="1"/>
    </xf>
    <xf numFmtId="0" fontId="38" fillId="4" borderId="0" xfId="0" applyFont="1" applyFill="1" applyBorder="1" applyAlignment="1">
      <alignment horizontal="center"/>
    </xf>
    <xf numFmtId="0" fontId="0" fillId="4" borderId="0" xfId="0" applyFill="1" applyBorder="1" applyAlignment="1">
      <alignment horizontal="center"/>
    </xf>
    <xf numFmtId="0" fontId="41" fillId="4" borderId="0" xfId="0" applyFont="1" applyFill="1" applyBorder="1" applyAlignment="1">
      <alignment horizontal="left"/>
    </xf>
    <xf numFmtId="0" fontId="3" fillId="10" borderId="15" xfId="0" applyFont="1" applyFill="1" applyBorder="1" applyAlignment="1">
      <alignment horizontal="center"/>
    </xf>
    <xf numFmtId="0" fontId="3" fillId="10" borderId="16" xfId="0" applyFont="1" applyFill="1" applyBorder="1" applyAlignment="1">
      <alignment horizontal="center"/>
    </xf>
    <xf numFmtId="0" fontId="3" fillId="10" borderId="17" xfId="0" applyFont="1" applyFill="1" applyBorder="1" applyAlignment="1">
      <alignment horizontal="center"/>
    </xf>
    <xf numFmtId="0" fontId="34" fillId="10" borderId="0" xfId="0" applyFont="1" applyFill="1" applyBorder="1" applyAlignment="1">
      <alignment horizontal="left"/>
    </xf>
    <xf numFmtId="0" fontId="5" fillId="10" borderId="0" xfId="0" applyFont="1" applyFill="1" applyBorder="1" applyAlignment="1">
      <alignment horizontal="center"/>
    </xf>
    <xf numFmtId="0" fontId="5" fillId="10" borderId="49" xfId="0" applyFont="1" applyFill="1" applyBorder="1" applyAlignment="1">
      <alignment horizontal="center"/>
    </xf>
    <xf numFmtId="0" fontId="41" fillId="4" borderId="0" xfId="0" applyFont="1" applyFill="1" applyBorder="1" applyAlignment="1">
      <alignment horizontal="center"/>
    </xf>
    <xf numFmtId="0" fontId="0" fillId="4" borderId="0" xfId="0" applyFill="1" applyBorder="1" applyAlignment="1">
      <alignment horizontal="left"/>
    </xf>
    <xf numFmtId="0" fontId="0" fillId="4" borderId="0" xfId="0" applyFill="1" applyBorder="1" applyAlignment="1">
      <alignment horizontal="left" wrapText="1"/>
    </xf>
    <xf numFmtId="0" fontId="40" fillId="0" borderId="0" xfId="0" applyFont="1" applyBorder="1" applyAlignment="1">
      <alignment horizontal="center"/>
    </xf>
    <xf numFmtId="0" fontId="35" fillId="4" borderId="0" xfId="0" applyFont="1" applyFill="1" applyBorder="1" applyAlignment="1">
      <alignment horizontal="left"/>
    </xf>
    <xf numFmtId="0" fontId="35" fillId="0" borderId="0" xfId="0" applyFont="1" applyBorder="1" applyAlignment="1">
      <alignment horizontal="center"/>
    </xf>
    <xf numFmtId="0" fontId="5" fillId="10" borderId="18" xfId="0" applyFont="1" applyFill="1" applyBorder="1" applyAlignment="1">
      <alignment horizontal="center"/>
    </xf>
    <xf numFmtId="0" fontId="5" fillId="10" borderId="21" xfId="0" applyFont="1" applyFill="1" applyBorder="1" applyAlignment="1">
      <alignment horizontal="center"/>
    </xf>
    <xf numFmtId="0" fontId="4" fillId="0" borderId="0" xfId="0" applyFont="1" applyAlignment="1">
      <alignment horizontal="center"/>
    </xf>
    <xf numFmtId="0" fontId="38" fillId="0" borderId="0" xfId="0" applyFont="1" applyAlignment="1">
      <alignment horizontal="center"/>
    </xf>
    <xf numFmtId="44" fontId="49" fillId="0" borderId="3" xfId="2" applyFont="1" applyBorder="1" applyAlignment="1">
      <alignment horizontal="center"/>
    </xf>
    <xf numFmtId="0" fontId="49" fillId="2" borderId="0" xfId="0" applyFont="1" applyFill="1" applyAlignment="1">
      <alignment horizontal="center" vertical="top" wrapText="1"/>
    </xf>
    <xf numFmtId="0" fontId="49" fillId="2" borderId="0" xfId="0" applyFont="1" applyFill="1" applyAlignment="1">
      <alignment horizontal="left" vertical="top" wrapText="1"/>
    </xf>
    <xf numFmtId="0" fontId="49" fillId="2" borderId="0" xfId="0" applyFont="1" applyFill="1" applyAlignment="1">
      <alignment vertical="top" wrapText="1"/>
    </xf>
    <xf numFmtId="0" fontId="50" fillId="3" borderId="0" xfId="0" applyFont="1" applyFill="1" applyAlignment="1">
      <alignment horizontal="left" vertical="top" wrapText="1"/>
    </xf>
    <xf numFmtId="0" fontId="50" fillId="3" borderId="0" xfId="0" applyFont="1" applyFill="1" applyAlignment="1">
      <alignment vertical="top" wrapText="1"/>
    </xf>
    <xf numFmtId="0" fontId="50" fillId="2" borderId="0" xfId="0" applyFont="1" applyFill="1" applyAlignment="1">
      <alignment vertical="top" wrapText="1"/>
    </xf>
    <xf numFmtId="0" fontId="11" fillId="4" borderId="0" xfId="0" applyFont="1" applyFill="1" applyBorder="1" applyAlignment="1">
      <alignment horizontal="left"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xf>
    <xf numFmtId="0" fontId="12" fillId="0" borderId="0" xfId="0" applyFont="1" applyBorder="1" applyAlignment="1">
      <alignment horizontal="left" vertical="center" wrapText="1"/>
    </xf>
    <xf numFmtId="17" fontId="12" fillId="0" borderId="0" xfId="0" applyNumberFormat="1" applyFont="1" applyBorder="1" applyAlignment="1">
      <alignment horizontal="left" vertical="top" wrapText="1"/>
    </xf>
    <xf numFmtId="17" fontId="12" fillId="0" borderId="19" xfId="0" applyNumberFormat="1" applyFont="1" applyBorder="1" applyAlignment="1">
      <alignment horizontal="left" vertical="top"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1" xfId="1" applyNumberFormat="1" applyFont="1" applyBorder="1" applyAlignment="1">
      <alignment horizontal="center" vertical="center" wrapText="1"/>
    </xf>
    <xf numFmtId="0" fontId="11" fillId="0" borderId="24" xfId="1" applyNumberFormat="1" applyFont="1" applyBorder="1" applyAlignment="1">
      <alignment horizontal="center" vertical="center" wrapText="1"/>
    </xf>
    <xf numFmtId="0" fontId="21" fillId="0" borderId="0" xfId="5" applyFont="1" applyBorder="1" applyAlignment="1">
      <alignment horizontal="left" vertical="center" wrapText="1"/>
    </xf>
    <xf numFmtId="0" fontId="21" fillId="0" borderId="14" xfId="5" applyFont="1" applyBorder="1" applyAlignment="1">
      <alignment horizontal="left" vertical="center" wrapText="1"/>
    </xf>
    <xf numFmtId="0" fontId="21" fillId="0" borderId="16" xfId="5" applyFont="1" applyBorder="1" applyAlignment="1">
      <alignment horizontal="left" vertical="center" wrapText="1"/>
    </xf>
    <xf numFmtId="0" fontId="21" fillId="0" borderId="17" xfId="5" applyFont="1" applyBorder="1" applyAlignment="1">
      <alignment horizontal="left" vertical="center" wrapText="1"/>
    </xf>
    <xf numFmtId="0" fontId="15" fillId="5" borderId="4" xfId="5" applyFont="1" applyFill="1" applyBorder="1" applyAlignment="1">
      <alignment horizontal="center"/>
    </xf>
    <xf numFmtId="0" fontId="15" fillId="5" borderId="5" xfId="5" applyFont="1" applyFill="1" applyBorder="1" applyAlignment="1">
      <alignment horizontal="center"/>
    </xf>
    <xf numFmtId="0" fontId="15" fillId="5" borderId="6" xfId="5" applyFont="1" applyFill="1" applyBorder="1" applyAlignment="1">
      <alignment horizontal="center"/>
    </xf>
    <xf numFmtId="0" fontId="15" fillId="8" borderId="15" xfId="5" applyFont="1" applyFill="1" applyBorder="1" applyAlignment="1">
      <alignment horizontal="center"/>
    </xf>
    <xf numFmtId="0" fontId="15" fillId="8" borderId="16" xfId="5" applyFont="1" applyFill="1" applyBorder="1" applyAlignment="1">
      <alignment horizontal="center"/>
    </xf>
    <xf numFmtId="0" fontId="15" fillId="8" borderId="30" xfId="5" applyFont="1" applyFill="1" applyBorder="1" applyAlignment="1">
      <alignment horizontal="center"/>
    </xf>
    <xf numFmtId="0" fontId="15" fillId="8" borderId="26" xfId="5" applyFont="1" applyFill="1" applyBorder="1" applyAlignment="1">
      <alignment horizontal="center"/>
    </xf>
    <xf numFmtId="0" fontId="20" fillId="0" borderId="34" xfId="5" applyFont="1" applyBorder="1" applyAlignment="1">
      <alignment horizontal="center" vertical="center"/>
    </xf>
    <xf numFmtId="0" fontId="20" fillId="0" borderId="18" xfId="5" applyFont="1" applyBorder="1" applyAlignment="1">
      <alignment horizontal="center" vertical="center"/>
    </xf>
    <xf numFmtId="0" fontId="20" fillId="0" borderId="35" xfId="5" applyFont="1" applyBorder="1" applyAlignment="1">
      <alignment horizontal="center" vertical="center"/>
    </xf>
    <xf numFmtId="0" fontId="30" fillId="9" borderId="0" xfId="7" applyFont="1" applyFill="1" applyAlignment="1">
      <alignment horizontal="center" wrapText="1"/>
    </xf>
    <xf numFmtId="0" fontId="29" fillId="0" borderId="0" xfId="7"/>
    <xf numFmtId="0" fontId="0" fillId="4" borderId="43"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37" xfId="0" applyFill="1" applyBorder="1" applyAlignment="1">
      <alignment horizontal="center" vertical="center"/>
    </xf>
    <xf numFmtId="0" fontId="32" fillId="4" borderId="37" xfId="0" applyFont="1" applyFill="1" applyBorder="1" applyAlignment="1">
      <alignment horizontal="center" vertical="center" wrapText="1"/>
    </xf>
    <xf numFmtId="0" fontId="0" fillId="0" borderId="8" xfId="0" applyFont="1" applyBorder="1" applyAlignment="1">
      <alignment horizontal="center"/>
    </xf>
    <xf numFmtId="0" fontId="0" fillId="4" borderId="8" xfId="0" applyFont="1" applyFill="1" applyBorder="1"/>
    <xf numFmtId="0" fontId="0" fillId="4" borderId="8" xfId="0" applyFont="1" applyFill="1" applyBorder="1" applyAlignment="1">
      <alignment horizontal="left"/>
    </xf>
    <xf numFmtId="0" fontId="0" fillId="0" borderId="8" xfId="0" applyFont="1" applyBorder="1"/>
    <xf numFmtId="0" fontId="0" fillId="0" borderId="0" xfId="0" applyFont="1" applyBorder="1" applyAlignment="1">
      <alignment horizontal="center"/>
    </xf>
    <xf numFmtId="0" fontId="0" fillId="0" borderId="0" xfId="0" applyFont="1" applyBorder="1"/>
    <xf numFmtId="0" fontId="0" fillId="0" borderId="11" xfId="0" applyFont="1" applyBorder="1" applyAlignment="1">
      <alignment horizontal="center"/>
    </xf>
    <xf numFmtId="0" fontId="0" fillId="4" borderId="11" xfId="0" applyFont="1" applyFill="1" applyBorder="1" applyAlignment="1">
      <alignment horizontal="left"/>
    </xf>
    <xf numFmtId="0" fontId="0" fillId="12" borderId="8" xfId="0" applyFont="1" applyFill="1" applyBorder="1" applyAlignment="1"/>
    <xf numFmtId="0" fontId="0" fillId="12" borderId="0" xfId="0" applyFont="1" applyFill="1" applyBorder="1" applyAlignment="1">
      <alignment horizontal="center"/>
    </xf>
    <xf numFmtId="0" fontId="0" fillId="20" borderId="0" xfId="0" applyFont="1" applyFill="1" applyBorder="1" applyAlignment="1">
      <alignment horizontal="center"/>
    </xf>
    <xf numFmtId="0" fontId="0" fillId="20" borderId="0" xfId="0" applyFont="1" applyFill="1" applyBorder="1" applyAlignment="1">
      <alignment horizontal="center"/>
    </xf>
    <xf numFmtId="0" fontId="0" fillId="20" borderId="0" xfId="0" applyFont="1" applyFill="1" applyBorder="1"/>
    <xf numFmtId="0" fontId="4" fillId="7" borderId="0" xfId="0" applyFont="1" applyFill="1" applyBorder="1" applyAlignment="1">
      <alignment horizontal="left"/>
    </xf>
    <xf numFmtId="0" fontId="4" fillId="7" borderId="0" xfId="0" applyFont="1" applyFill="1" applyBorder="1" applyAlignment="1">
      <alignment horizontal="center"/>
    </xf>
    <xf numFmtId="0" fontId="0" fillId="4" borderId="0" xfId="0" applyFont="1" applyFill="1" applyBorder="1" applyAlignment="1">
      <alignment horizontal="left"/>
    </xf>
    <xf numFmtId="0" fontId="0" fillId="4" borderId="0" xfId="0" applyFont="1" applyFill="1" applyBorder="1" applyAlignment="1">
      <alignment horizontal="center" vertical="center"/>
    </xf>
    <xf numFmtId="2" fontId="0" fillId="4" borderId="0" xfId="0" applyNumberFormat="1" applyFont="1" applyFill="1" applyBorder="1"/>
    <xf numFmtId="0" fontId="0" fillId="19" borderId="0" xfId="0" applyFont="1" applyFill="1" applyBorder="1"/>
    <xf numFmtId="0" fontId="4" fillId="4" borderId="0" xfId="0" applyFont="1" applyFill="1" applyBorder="1" applyAlignment="1">
      <alignment horizontal="left"/>
    </xf>
    <xf numFmtId="2" fontId="0" fillId="4" borderId="0" xfId="0" applyNumberFormat="1" applyFont="1" applyFill="1" applyBorder="1" applyAlignment="1">
      <alignment horizontal="right"/>
    </xf>
    <xf numFmtId="0" fontId="0" fillId="4" borderId="0" xfId="0" applyFont="1" applyFill="1" applyBorder="1" applyAlignment="1">
      <alignment wrapText="1"/>
    </xf>
    <xf numFmtId="0" fontId="0" fillId="4" borderId="0" xfId="0" quotePrefix="1" applyFont="1" applyFill="1" applyBorder="1"/>
    <xf numFmtId="0" fontId="0" fillId="4" borderId="0" xfId="0" applyFont="1" applyFill="1" applyBorder="1" applyAlignment="1">
      <alignment horizontal="left" wrapText="1"/>
    </xf>
    <xf numFmtId="2" fontId="41" fillId="4" borderId="0" xfId="0" applyNumberFormat="1" applyFont="1" applyFill="1" applyBorder="1"/>
    <xf numFmtId="0" fontId="41" fillId="4" borderId="0" xfId="0" applyFont="1" applyFill="1" applyBorder="1" applyAlignment="1">
      <alignment horizontal="left" wrapText="1"/>
    </xf>
    <xf numFmtId="0" fontId="41" fillId="4" borderId="0" xfId="0" applyFont="1" applyFill="1" applyBorder="1" applyAlignment="1">
      <alignment horizontal="left" wrapText="1"/>
    </xf>
    <xf numFmtId="0" fontId="58" fillId="21" borderId="4" xfId="0" applyFont="1" applyFill="1" applyBorder="1" applyAlignment="1">
      <alignment horizontal="center" vertical="center" wrapText="1"/>
    </xf>
    <xf numFmtId="0" fontId="58" fillId="21" borderId="5" xfId="0" applyFont="1" applyFill="1" applyBorder="1" applyAlignment="1">
      <alignment horizontal="center" vertical="center" wrapText="1"/>
    </xf>
    <xf numFmtId="0" fontId="58" fillId="21" borderId="6" xfId="0" applyFont="1" applyFill="1" applyBorder="1" applyAlignment="1">
      <alignment horizontal="center" vertical="center" wrapText="1"/>
    </xf>
    <xf numFmtId="0" fontId="0" fillId="0" borderId="0" xfId="0" applyAlignment="1">
      <alignment wrapText="1"/>
    </xf>
    <xf numFmtId="0" fontId="59" fillId="22" borderId="39" xfId="0" applyFont="1" applyFill="1" applyBorder="1" applyAlignment="1">
      <alignment horizontal="center" vertical="center" wrapText="1"/>
    </xf>
    <xf numFmtId="0" fontId="59" fillId="22" borderId="40" xfId="0" applyFont="1" applyFill="1" applyBorder="1" applyAlignment="1">
      <alignment horizontal="center" vertical="center" wrapText="1"/>
    </xf>
    <xf numFmtId="0" fontId="59" fillId="22" borderId="41" xfId="0" applyFont="1" applyFill="1" applyBorder="1" applyAlignment="1">
      <alignment horizontal="center" vertical="center" wrapText="1"/>
    </xf>
    <xf numFmtId="0" fontId="60" fillId="23" borderId="42" xfId="0" applyFont="1" applyFill="1" applyBorder="1" applyAlignment="1">
      <alignment horizontal="center" vertical="center" wrapText="1"/>
    </xf>
    <xf numFmtId="0" fontId="60" fillId="23" borderId="37" xfId="0" applyFont="1" applyFill="1" applyBorder="1" applyAlignment="1">
      <alignment horizontal="center" vertical="center" wrapText="1"/>
    </xf>
    <xf numFmtId="0" fontId="61" fillId="24" borderId="43" xfId="0" applyFont="1" applyFill="1" applyBorder="1" applyAlignment="1">
      <alignment horizontal="center" vertical="center" wrapText="1"/>
    </xf>
    <xf numFmtId="0" fontId="62" fillId="0" borderId="42" xfId="0" applyFont="1" applyFill="1" applyBorder="1" applyAlignment="1">
      <alignment horizontal="left" vertical="center" wrapText="1"/>
    </xf>
    <xf numFmtId="0" fontId="0" fillId="0" borderId="0" xfId="0" applyAlignment="1">
      <alignment horizontal="center" vertical="center" wrapText="1"/>
    </xf>
    <xf numFmtId="0" fontId="0" fillId="4" borderId="0" xfId="0" applyFill="1" applyAlignment="1">
      <alignment wrapText="1"/>
    </xf>
    <xf numFmtId="4" fontId="63" fillId="4" borderId="0" xfId="0" applyNumberFormat="1" applyFont="1" applyFill="1"/>
    <xf numFmtId="4" fontId="64" fillId="4" borderId="0" xfId="0" applyNumberFormat="1" applyFont="1" applyFill="1"/>
    <xf numFmtId="4" fontId="0" fillId="4" borderId="0" xfId="0" applyNumberFormat="1" applyFill="1" applyAlignment="1">
      <alignment wrapText="1"/>
    </xf>
    <xf numFmtId="2" fontId="0" fillId="4" borderId="37" xfId="0" applyNumberFormat="1" applyFill="1" applyBorder="1" applyAlignment="1">
      <alignment horizontal="center" vertical="center" wrapText="1"/>
    </xf>
    <xf numFmtId="0" fontId="61" fillId="4" borderId="43" xfId="0" applyFont="1" applyFill="1" applyBorder="1" applyAlignment="1">
      <alignment horizontal="center" vertical="center" wrapText="1"/>
    </xf>
    <xf numFmtId="0" fontId="65" fillId="0" borderId="0" xfId="0" applyFont="1"/>
    <xf numFmtId="0" fontId="4" fillId="26" borderId="51" xfId="0" applyFont="1" applyFill="1" applyBorder="1" applyAlignment="1">
      <alignment horizontal="center" vertical="center" wrapText="1"/>
    </xf>
    <xf numFmtId="0" fontId="4" fillId="26" borderId="52" xfId="0" applyFont="1" applyFill="1" applyBorder="1" applyAlignment="1">
      <alignment horizontal="center" vertical="center" wrapText="1"/>
    </xf>
    <xf numFmtId="0" fontId="4" fillId="26" borderId="53" xfId="0" applyFont="1" applyFill="1" applyBorder="1" applyAlignment="1">
      <alignment horizontal="center" vertical="center" wrapText="1"/>
    </xf>
    <xf numFmtId="0" fontId="4" fillId="25" borderId="54" xfId="0" applyFont="1" applyFill="1" applyBorder="1" applyAlignment="1">
      <alignment horizontal="center" vertical="center" wrapText="1"/>
    </xf>
    <xf numFmtId="0" fontId="4" fillId="25" borderId="55" xfId="0" applyFont="1" applyFill="1" applyBorder="1" applyAlignment="1">
      <alignment horizontal="center" vertical="center" wrapText="1"/>
    </xf>
    <xf numFmtId="0" fontId="4" fillId="25" borderId="56" xfId="0" applyFont="1" applyFill="1" applyBorder="1" applyAlignment="1">
      <alignment horizontal="center" vertical="center" wrapText="1"/>
    </xf>
    <xf numFmtId="0" fontId="4" fillId="25" borderId="39" xfId="0" applyFont="1" applyFill="1" applyBorder="1" applyAlignment="1">
      <alignment horizontal="left" vertical="center" wrapText="1"/>
    </xf>
    <xf numFmtId="0" fontId="0" fillId="0" borderId="40" xfId="0" applyBorder="1" applyAlignment="1">
      <alignment horizontal="left" vertical="center" wrapText="1"/>
    </xf>
    <xf numFmtId="0" fontId="0" fillId="0" borderId="40" xfId="0" applyBorder="1" applyAlignment="1">
      <alignment horizontal="center" vertical="center" wrapText="1"/>
    </xf>
    <xf numFmtId="4" fontId="0" fillId="0" borderId="41" xfId="0" applyNumberFormat="1" applyBorder="1" applyAlignment="1">
      <alignment horizontal="right" vertical="center" wrapText="1"/>
    </xf>
    <xf numFmtId="0" fontId="4" fillId="25" borderId="42" xfId="0" applyFont="1" applyFill="1" applyBorder="1" applyAlignment="1">
      <alignment horizontal="left" vertical="center" wrapText="1"/>
    </xf>
    <xf numFmtId="0" fontId="0" fillId="0" borderId="37" xfId="0" applyBorder="1" applyAlignment="1">
      <alignment horizontal="left" vertical="center" wrapText="1"/>
    </xf>
    <xf numFmtId="0" fontId="0" fillId="0" borderId="37" xfId="0" applyBorder="1" applyAlignment="1">
      <alignment horizontal="center" vertical="center" wrapText="1"/>
    </xf>
    <xf numFmtId="4" fontId="0" fillId="0" borderId="43" xfId="0" applyNumberFormat="1" applyBorder="1" applyAlignment="1">
      <alignment horizontal="right" vertical="center" wrapText="1"/>
    </xf>
    <xf numFmtId="0" fontId="4" fillId="25" borderId="44" xfId="0" applyFont="1" applyFill="1" applyBorder="1" applyAlignment="1">
      <alignment horizontal="left" vertical="center" wrapText="1"/>
    </xf>
    <xf numFmtId="0" fontId="4" fillId="0" borderId="45" xfId="0" applyFont="1" applyBorder="1" applyAlignment="1">
      <alignment horizontal="right" vertical="center" wrapText="1"/>
    </xf>
    <xf numFmtId="4" fontId="4" fillId="0" borderId="46" xfId="0" applyNumberFormat="1" applyFont="1" applyBorder="1" applyAlignment="1">
      <alignment horizontal="right" vertical="center" wrapText="1"/>
    </xf>
    <xf numFmtId="0" fontId="4" fillId="25" borderId="48" xfId="0" applyFont="1" applyFill="1" applyBorder="1" applyAlignment="1">
      <alignment horizontal="left" vertical="center" wrapText="1"/>
    </xf>
    <xf numFmtId="0" fontId="0" fillId="0" borderId="38" xfId="0" applyBorder="1" applyAlignment="1">
      <alignment horizontal="left" vertical="center" wrapText="1"/>
    </xf>
    <xf numFmtId="0" fontId="62" fillId="0" borderId="38" xfId="0" applyFont="1" applyBorder="1" applyAlignment="1">
      <alignment horizontal="left" vertical="center" wrapText="1"/>
    </xf>
    <xf numFmtId="0" fontId="0" fillId="0" borderId="38" xfId="0" applyBorder="1" applyAlignment="1">
      <alignment horizontal="center" vertical="center" wrapText="1"/>
    </xf>
    <xf numFmtId="4" fontId="0" fillId="0" borderId="57" xfId="0" applyNumberFormat="1" applyBorder="1" applyAlignment="1">
      <alignment horizontal="right" vertical="center" wrapText="1"/>
    </xf>
    <xf numFmtId="0" fontId="4" fillId="0" borderId="58" xfId="0" applyFont="1" applyBorder="1" applyAlignment="1">
      <alignment horizontal="right" vertical="center" wrapText="1"/>
    </xf>
    <xf numFmtId="0" fontId="4" fillId="0" borderId="59" xfId="0" applyFont="1" applyBorder="1" applyAlignment="1">
      <alignment horizontal="right" vertical="center" wrapText="1"/>
    </xf>
    <xf numFmtId="0" fontId="4" fillId="0" borderId="60" xfId="0" applyFont="1" applyBorder="1" applyAlignment="1">
      <alignment horizontal="right" vertical="center" wrapText="1"/>
    </xf>
    <xf numFmtId="0" fontId="4" fillId="25" borderId="0" xfId="0" applyFont="1" applyFill="1" applyBorder="1" applyAlignment="1">
      <alignment horizontal="left" vertical="center" wrapText="1"/>
    </xf>
    <xf numFmtId="0" fontId="4" fillId="0" borderId="0" xfId="0"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26" borderId="4" xfId="0" applyFont="1" applyFill="1" applyBorder="1" applyAlignment="1">
      <alignment horizontal="center" vertical="center" wrapText="1"/>
    </xf>
    <xf numFmtId="0" fontId="4" fillId="26" borderId="5" xfId="0" applyFont="1" applyFill="1" applyBorder="1" applyAlignment="1">
      <alignment horizontal="center" vertical="center" wrapText="1"/>
    </xf>
    <xf numFmtId="0" fontId="4" fillId="26" borderId="6" xfId="0" applyFont="1" applyFill="1" applyBorder="1" applyAlignment="1">
      <alignment horizontal="center" vertical="center" wrapText="1"/>
    </xf>
    <xf numFmtId="0" fontId="4" fillId="25" borderId="61" xfId="0" applyFont="1" applyFill="1" applyBorder="1" applyAlignment="1">
      <alignment vertical="center" wrapText="1"/>
    </xf>
    <xf numFmtId="0" fontId="4" fillId="25" borderId="62" xfId="0" applyFont="1" applyFill="1" applyBorder="1" applyAlignment="1">
      <alignment vertical="center" wrapText="1"/>
    </xf>
    <xf numFmtId="0" fontId="4" fillId="0" borderId="13" xfId="0" applyFont="1" applyBorder="1" applyAlignment="1"/>
    <xf numFmtId="0" fontId="4" fillId="25" borderId="54" xfId="0" applyFont="1" applyFill="1" applyBorder="1" applyAlignment="1">
      <alignment vertical="center" wrapText="1"/>
    </xf>
    <xf numFmtId="4" fontId="4" fillId="0" borderId="13" xfId="0" applyNumberFormat="1" applyFont="1" applyBorder="1" applyAlignment="1"/>
    <xf numFmtId="0" fontId="0" fillId="0" borderId="40" xfId="0" applyFill="1" applyBorder="1" applyAlignment="1">
      <alignment horizontal="left" vertical="center" wrapText="1"/>
    </xf>
    <xf numFmtId="4" fontId="0" fillId="0" borderId="40" xfId="0" applyNumberFormat="1" applyFill="1" applyBorder="1" applyAlignment="1">
      <alignment horizontal="center" vertical="center" wrapText="1"/>
    </xf>
    <xf numFmtId="4" fontId="0" fillId="0" borderId="41" xfId="0" applyNumberFormat="1" applyFill="1" applyBorder="1" applyAlignment="1">
      <alignment horizontal="center" vertical="center" wrapText="1"/>
    </xf>
    <xf numFmtId="0" fontId="4" fillId="25" borderId="61" xfId="0" applyFont="1" applyFill="1" applyBorder="1" applyAlignment="1">
      <alignment horizontal="center" vertical="center" wrapText="1"/>
    </xf>
    <xf numFmtId="4" fontId="4" fillId="0" borderId="0" xfId="0" applyNumberFormat="1" applyFont="1" applyBorder="1" applyAlignment="1"/>
    <xf numFmtId="0" fontId="0" fillId="0" borderId="37" xfId="0" applyFill="1" applyBorder="1" applyAlignment="1">
      <alignment horizontal="left" vertical="center" wrapText="1"/>
    </xf>
    <xf numFmtId="4" fontId="0" fillId="0" borderId="37" xfId="0" applyNumberFormat="1" applyFill="1" applyBorder="1" applyAlignment="1">
      <alignment horizontal="center" vertical="center" wrapText="1"/>
    </xf>
    <xf numFmtId="4" fontId="0" fillId="0" borderId="43" xfId="0" applyNumberFormat="1" applyFill="1" applyBorder="1" applyAlignment="1">
      <alignment horizontal="center" vertical="center" wrapText="1"/>
    </xf>
    <xf numFmtId="0" fontId="4" fillId="25" borderId="54" xfId="0" applyFont="1" applyFill="1" applyBorder="1" applyAlignment="1">
      <alignment horizontal="center" vertical="center" wrapText="1"/>
    </xf>
    <xf numFmtId="0" fontId="4" fillId="25" borderId="62" xfId="0" applyFont="1" applyFill="1" applyBorder="1" applyAlignment="1">
      <alignment horizontal="center" vertical="center" wrapText="1"/>
    </xf>
    <xf numFmtId="0" fontId="0" fillId="0" borderId="45" xfId="0" applyFill="1" applyBorder="1" applyAlignment="1">
      <alignment horizontal="left" vertical="center" wrapText="1"/>
    </xf>
    <xf numFmtId="4" fontId="0" fillId="0" borderId="45" xfId="0" applyNumberFormat="1" applyFill="1" applyBorder="1" applyAlignment="1">
      <alignment horizontal="center" vertical="center" wrapText="1"/>
    </xf>
    <xf numFmtId="4" fontId="0" fillId="0" borderId="46" xfId="0" applyNumberFormat="1" applyFill="1" applyBorder="1" applyAlignment="1">
      <alignment horizontal="center" vertical="center" wrapText="1"/>
    </xf>
    <xf numFmtId="0" fontId="4" fillId="0" borderId="63" xfId="0" applyFont="1" applyBorder="1" applyAlignment="1">
      <alignment horizontal="right" vertical="center" wrapText="1"/>
    </xf>
    <xf numFmtId="0" fontId="4" fillId="0" borderId="11" xfId="0" applyFont="1" applyBorder="1" applyAlignment="1">
      <alignment horizontal="right" vertical="center" wrapText="1"/>
    </xf>
    <xf numFmtId="4" fontId="4" fillId="0" borderId="64" xfId="0" applyNumberFormat="1" applyFont="1" applyBorder="1" applyAlignment="1">
      <alignment horizontal="right" vertical="center" wrapText="1"/>
    </xf>
    <xf numFmtId="0" fontId="59" fillId="3" borderId="0" xfId="0" applyFont="1" applyFill="1" applyBorder="1" applyAlignment="1">
      <alignment horizontal="center" vertical="center"/>
    </xf>
    <xf numFmtId="0" fontId="60" fillId="3" borderId="0" xfId="0" applyFont="1" applyFill="1" applyBorder="1" applyAlignment="1">
      <alignment horizontal="center" vertical="center"/>
    </xf>
    <xf numFmtId="0" fontId="61" fillId="3" borderId="0" xfId="0" applyFont="1" applyFill="1" applyBorder="1" applyAlignment="1">
      <alignment horizontal="center" vertical="center"/>
    </xf>
    <xf numFmtId="0" fontId="59" fillId="22" borderId="4" xfId="0" applyFont="1" applyFill="1" applyBorder="1" applyAlignment="1">
      <alignment horizontal="center" vertical="center"/>
    </xf>
    <xf numFmtId="0" fontId="59" fillId="22" borderId="5" xfId="0" applyFont="1" applyFill="1" applyBorder="1" applyAlignment="1">
      <alignment horizontal="center" vertical="center"/>
    </xf>
    <xf numFmtId="0" fontId="59" fillId="22" borderId="6" xfId="0" applyFont="1" applyFill="1" applyBorder="1" applyAlignment="1">
      <alignment horizontal="center" vertical="center"/>
    </xf>
    <xf numFmtId="0" fontId="62" fillId="4" borderId="0" xfId="0" applyFont="1" applyFill="1" applyBorder="1" applyAlignment="1">
      <alignment horizontal="left" vertical="center"/>
    </xf>
    <xf numFmtId="2" fontId="66" fillId="3" borderId="0" xfId="0" applyNumberFormat="1" applyFont="1" applyFill="1" applyBorder="1" applyAlignment="1">
      <alignment horizontal="center" vertical="center"/>
    </xf>
    <xf numFmtId="0" fontId="61" fillId="4" borderId="0" xfId="0" applyFont="1" applyFill="1" applyBorder="1" applyAlignment="1">
      <alignment horizontal="center" vertical="center"/>
    </xf>
    <xf numFmtId="0" fontId="60" fillId="23" borderId="7" xfId="0" applyFont="1" applyFill="1" applyBorder="1" applyAlignment="1">
      <alignment horizontal="center" vertical="center"/>
    </xf>
    <xf numFmtId="0" fontId="60" fillId="23" borderId="8" xfId="0" applyFont="1" applyFill="1" applyBorder="1" applyAlignment="1">
      <alignment horizontal="center" vertical="center"/>
    </xf>
    <xf numFmtId="0" fontId="60" fillId="23" borderId="9" xfId="0" applyFont="1" applyFill="1" applyBorder="1" applyAlignment="1">
      <alignment horizontal="center" vertical="center"/>
    </xf>
    <xf numFmtId="0" fontId="61" fillId="24" borderId="65" xfId="0" applyFont="1" applyFill="1" applyBorder="1" applyAlignment="1">
      <alignment horizontal="center" vertical="center"/>
    </xf>
    <xf numFmtId="0" fontId="62" fillId="0" borderId="39" xfId="0" applyFont="1" applyFill="1" applyBorder="1" applyAlignment="1">
      <alignment horizontal="left" vertical="center"/>
    </xf>
    <xf numFmtId="0" fontId="62" fillId="0" borderId="40" xfId="0" applyFont="1" applyFill="1" applyBorder="1" applyAlignment="1">
      <alignment horizontal="left" vertical="center"/>
    </xf>
    <xf numFmtId="2" fontId="66" fillId="2" borderId="40" xfId="0" applyNumberFormat="1" applyFont="1" applyFill="1" applyBorder="1" applyAlignment="1">
      <alignment horizontal="center" vertical="center"/>
    </xf>
    <xf numFmtId="0" fontId="61" fillId="0" borderId="41" xfId="0" applyFont="1" applyFill="1" applyBorder="1" applyAlignment="1">
      <alignment horizontal="center" vertical="center"/>
    </xf>
    <xf numFmtId="0" fontId="62" fillId="4" borderId="0" xfId="0" applyFont="1" applyFill="1" applyBorder="1" applyAlignment="1">
      <alignment horizontal="left" vertical="center"/>
    </xf>
    <xf numFmtId="0" fontId="62" fillId="0" borderId="42" xfId="0" applyFont="1" applyFill="1" applyBorder="1" applyAlignment="1">
      <alignment horizontal="left" vertical="center"/>
    </xf>
    <xf numFmtId="0" fontId="62" fillId="0" borderId="37" xfId="0" applyFont="1" applyFill="1" applyBorder="1" applyAlignment="1">
      <alignment horizontal="left" vertical="center"/>
    </xf>
    <xf numFmtId="2" fontId="66" fillId="2" borderId="37" xfId="0" applyNumberFormat="1" applyFont="1" applyFill="1" applyBorder="1" applyAlignment="1">
      <alignment horizontal="center" vertical="center"/>
    </xf>
    <xf numFmtId="0" fontId="61" fillId="0" borderId="43" xfId="0" applyFont="1" applyFill="1" applyBorder="1" applyAlignment="1">
      <alignment horizontal="center" vertical="center"/>
    </xf>
    <xf numFmtId="0" fontId="62" fillId="0" borderId="42" xfId="0" applyFont="1" applyFill="1" applyBorder="1" applyAlignment="1">
      <alignment horizontal="left" vertical="center"/>
    </xf>
    <xf numFmtId="0" fontId="62" fillId="0" borderId="37" xfId="0" applyFont="1" applyFill="1" applyBorder="1" applyAlignment="1">
      <alignment horizontal="left" vertical="center"/>
    </xf>
    <xf numFmtId="0" fontId="62" fillId="0" borderId="44" xfId="0" applyFont="1" applyFill="1" applyBorder="1" applyAlignment="1">
      <alignment horizontal="left" vertical="center"/>
    </xf>
    <xf numFmtId="0" fontId="62" fillId="0" borderId="45" xfId="0" applyFont="1" applyFill="1" applyBorder="1" applyAlignment="1">
      <alignment horizontal="left" vertical="center"/>
    </xf>
    <xf numFmtId="2" fontId="66" fillId="2" borderId="45" xfId="0" applyNumberFormat="1" applyFont="1" applyFill="1" applyBorder="1" applyAlignment="1">
      <alignment horizontal="center" vertical="center"/>
    </xf>
    <xf numFmtId="0" fontId="61" fillId="0" borderId="46" xfId="0" applyFont="1" applyFill="1" applyBorder="1" applyAlignment="1">
      <alignment horizontal="center" vertical="center"/>
    </xf>
    <xf numFmtId="0" fontId="1" fillId="4" borderId="0" xfId="0" applyFont="1" applyFill="1"/>
  </cellXfs>
  <cellStyles count="9">
    <cellStyle name="Moeda" xfId="2" builtinId="4"/>
    <cellStyle name="Moeda 2" xfId="4"/>
    <cellStyle name="Normal" xfId="0" builtinId="0"/>
    <cellStyle name="Normal 2" xfId="7"/>
    <cellStyle name="Normal 2 2 2" xfId="5"/>
    <cellStyle name="Normal 3 3" xfId="8"/>
    <cellStyle name="Porcentagem" xfId="3" builtinId="5"/>
    <cellStyle name="Porcentagem 2" xfId="6"/>
    <cellStyle name="Vírgula" xfId="1" builtinId="3"/>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3642946</xdr:colOff>
      <xdr:row>2</xdr:row>
      <xdr:rowOff>207597</xdr:rowOff>
    </xdr:to>
    <xdr:pic>
      <xdr:nvPicPr>
        <xdr:cNvPr id="2" name="Imagem 1" descr="Logo do Governo de Mato Gross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338271" cy="702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4336910</xdr:colOff>
      <xdr:row>2</xdr:row>
      <xdr:rowOff>207597</xdr:rowOff>
    </xdr:to>
    <xdr:pic>
      <xdr:nvPicPr>
        <xdr:cNvPr id="2" name="Imagem 1" descr="Logo do Governo de Mato Gross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336910" cy="702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5-HP\Users\pmc\Documents\Downloads\REVIS&#195;O%2002%20-%20L&#211;GICA\LOGICA%20EM%2022-07-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uant.%20Finalizado/Quantitativo%20-%20SANIT&#193;RIO%20-%20LAR%20DOCE%20L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SINTETICO"/>
      <sheetName val="SINAPI-01-2014"/>
      <sheetName val="MAPA COTAÇÃO (MC01)"/>
      <sheetName val="estimativa de custo IRMA DULCE"/>
      <sheetName val="ELÉTRICA"/>
      <sheetName val="INFRA"/>
      <sheetName val="LÓGICA 2"/>
      <sheetName val="LÓGICA 22"/>
    </sheetNames>
    <sheetDataSet>
      <sheetData sheetId="0"/>
      <sheetData sheetId="1"/>
      <sheetData sheetId="2"/>
      <sheetData sheetId="3">
        <row r="6">
          <cell r="B6" t="str">
            <v>CASA IRMÃ DULCE</v>
          </cell>
        </row>
        <row r="7">
          <cell r="I7">
            <v>0.27279999999999999</v>
          </cell>
        </row>
      </sheetData>
      <sheetData sheetId="4">
        <row r="25">
          <cell r="F25">
            <v>25.390000000000004</v>
          </cell>
        </row>
      </sheetData>
      <sheetData sheetId="5">
        <row r="27">
          <cell r="F27">
            <v>2.8000000000000003</v>
          </cell>
        </row>
        <row r="44">
          <cell r="F44">
            <v>10.09</v>
          </cell>
        </row>
        <row r="62">
          <cell r="F62">
            <v>12.790000000000001</v>
          </cell>
        </row>
        <row r="80">
          <cell r="F80">
            <v>46.55</v>
          </cell>
        </row>
        <row r="98">
          <cell r="F98">
            <v>27</v>
          </cell>
        </row>
        <row r="116">
          <cell r="F116">
            <v>29.27</v>
          </cell>
        </row>
        <row r="134">
          <cell r="F134">
            <v>22.459999999999997</v>
          </cell>
        </row>
        <row r="152">
          <cell r="F152">
            <v>21.23</v>
          </cell>
        </row>
        <row r="170">
          <cell r="F170">
            <v>6.5099999999999989</v>
          </cell>
        </row>
        <row r="188">
          <cell r="F188">
            <v>4.9800000000000004</v>
          </cell>
        </row>
        <row r="206">
          <cell r="F206">
            <v>22.68</v>
          </cell>
        </row>
        <row r="224">
          <cell r="F224">
            <v>13.27</v>
          </cell>
        </row>
        <row r="242">
          <cell r="F242">
            <v>2.9060000000000006</v>
          </cell>
        </row>
        <row r="261">
          <cell r="F261">
            <v>2.6460000000000004</v>
          </cell>
        </row>
        <row r="279">
          <cell r="F279">
            <v>0.39760000000000001</v>
          </cell>
        </row>
        <row r="297">
          <cell r="F297">
            <v>3.98</v>
          </cell>
        </row>
        <row r="315">
          <cell r="F315">
            <v>4.2699999999999996</v>
          </cell>
        </row>
        <row r="334">
          <cell r="F334">
            <v>125.10000000000001</v>
          </cell>
        </row>
        <row r="352">
          <cell r="F352">
            <v>9.11</v>
          </cell>
        </row>
        <row r="370">
          <cell r="F370">
            <v>43.54</v>
          </cell>
        </row>
        <row r="388">
          <cell r="F388">
            <v>11.78</v>
          </cell>
        </row>
        <row r="406">
          <cell r="F406">
            <v>104.63000000000001</v>
          </cell>
        </row>
        <row r="424">
          <cell r="F424">
            <v>92.77</v>
          </cell>
        </row>
        <row r="442">
          <cell r="F442">
            <v>130.80000000000001</v>
          </cell>
        </row>
        <row r="460">
          <cell r="F460">
            <v>68.009999999999991</v>
          </cell>
        </row>
        <row r="478">
          <cell r="F478">
            <v>6.5399999999999991</v>
          </cell>
        </row>
        <row r="496">
          <cell r="F496">
            <v>77.89</v>
          </cell>
        </row>
        <row r="514">
          <cell r="F514">
            <v>33.94</v>
          </cell>
        </row>
        <row r="532">
          <cell r="F532">
            <v>3.9999999999999996</v>
          </cell>
        </row>
      </sheetData>
      <sheetData sheetId="6">
        <row r="24">
          <cell r="F24">
            <v>8.7899999999999991</v>
          </cell>
        </row>
        <row r="42">
          <cell r="F42">
            <v>20.28</v>
          </cell>
        </row>
        <row r="78">
          <cell r="F78">
            <v>54.65</v>
          </cell>
        </row>
        <row r="96">
          <cell r="F96">
            <v>1.37</v>
          </cell>
        </row>
        <row r="116">
          <cell r="F116">
            <v>93.740000000000009</v>
          </cell>
        </row>
        <row r="134">
          <cell r="F134">
            <v>22.82</v>
          </cell>
        </row>
        <row r="155">
          <cell r="F155">
            <v>372.28999999999996</v>
          </cell>
        </row>
        <row r="177">
          <cell r="F177">
            <v>1567.1299999999997</v>
          </cell>
        </row>
        <row r="195">
          <cell r="F195">
            <v>1038.8</v>
          </cell>
        </row>
        <row r="213">
          <cell r="F213">
            <v>300.60000000000002</v>
          </cell>
        </row>
        <row r="231">
          <cell r="F231">
            <v>41.78</v>
          </cell>
        </row>
        <row r="249">
          <cell r="F249">
            <v>48.029999999999994</v>
          </cell>
        </row>
        <row r="267">
          <cell r="F267">
            <v>55.91</v>
          </cell>
        </row>
        <row r="285">
          <cell r="F285">
            <v>11.819999999999999</v>
          </cell>
        </row>
        <row r="303">
          <cell r="F303">
            <v>1.5000000000000002</v>
          </cell>
        </row>
        <row r="321">
          <cell r="F321">
            <v>2.59</v>
          </cell>
        </row>
        <row r="339">
          <cell r="F339">
            <v>3821.9100000000003</v>
          </cell>
        </row>
        <row r="357">
          <cell r="F357">
            <v>24.71</v>
          </cell>
        </row>
        <row r="374">
          <cell r="F374">
            <v>16.48</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 val="cobertura_quadra"/>
      <sheetName val="CRON_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CO EDU"/>
      <sheetName val="Plan1"/>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6"/>
  <sheetViews>
    <sheetView showGridLines="0" view="pageBreakPreview" topLeftCell="A4" zoomScale="60" zoomScaleNormal="78" workbookViewId="0">
      <selection activeCell="D28" sqref="D28"/>
    </sheetView>
  </sheetViews>
  <sheetFormatPr defaultColWidth="1.125" defaultRowHeight="20.100000000000001" customHeight="1" x14ac:dyDescent="0.25"/>
  <cols>
    <col min="1" max="1" width="9.125" style="164" customWidth="1"/>
    <col min="2" max="2" width="68.75" style="138" customWidth="1"/>
    <col min="3" max="4" width="11" style="138" customWidth="1"/>
    <col min="5" max="5" width="3.875" style="138" customWidth="1"/>
    <col min="6" max="6" width="10" style="138" customWidth="1"/>
    <col min="7" max="7" width="11.25" style="138" customWidth="1"/>
    <col min="8" max="16379" width="0" style="138" hidden="1" customWidth="1"/>
    <col min="16380" max="16380" width="0.75" style="138" hidden="1" customWidth="1"/>
    <col min="16381" max="16381" width="0" style="138" hidden="1" customWidth="1"/>
    <col min="16382" max="16382" width="0.75" style="138" hidden="1" customWidth="1"/>
    <col min="16383" max="16383" width="0" style="138" hidden="1" customWidth="1"/>
    <col min="16384" max="16384" width="2.25" style="138" hidden="1" customWidth="1"/>
  </cols>
  <sheetData>
    <row r="1" spans="1:16380" s="301" customFormat="1" ht="20.100000000000001" customHeight="1" x14ac:dyDescent="0.25">
      <c r="A1" s="324"/>
      <c r="B1" s="325"/>
      <c r="C1" s="325"/>
      <c r="D1" s="325"/>
      <c r="E1" s="325"/>
      <c r="F1" s="299"/>
      <c r="G1" s="300"/>
    </row>
    <row r="2" spans="1:16380" ht="20.100000000000001" customHeight="1" thickBot="1" x14ac:dyDescent="0.3">
      <c r="A2" s="326"/>
      <c r="B2" s="327"/>
      <c r="C2" s="327"/>
      <c r="D2" s="327"/>
      <c r="E2" s="327"/>
      <c r="F2" s="139"/>
      <c r="G2" s="146"/>
    </row>
    <row r="3" spans="1:16380" s="303" customFormat="1" ht="20.100000000000001" customHeight="1" thickBot="1" x14ac:dyDescent="0.3">
      <c r="A3" s="328"/>
      <c r="B3" s="329"/>
      <c r="C3" s="329"/>
      <c r="D3" s="329"/>
      <c r="E3" s="329"/>
      <c r="F3" s="302"/>
      <c r="G3" s="302"/>
    </row>
    <row r="4" spans="1:16380" s="133" customFormat="1" ht="20.100000000000001" customHeight="1" x14ac:dyDescent="0.25">
      <c r="A4" s="330" t="s">
        <v>1295</v>
      </c>
      <c r="B4" s="331"/>
      <c r="C4" s="331"/>
      <c r="D4" s="331"/>
      <c r="E4" s="331"/>
      <c r="F4" s="331"/>
      <c r="G4" s="33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c r="DF4" s="321"/>
      <c r="DG4" s="321"/>
      <c r="DH4" s="321"/>
      <c r="DI4" s="321"/>
      <c r="DJ4" s="321"/>
      <c r="DK4" s="321"/>
      <c r="DL4" s="321"/>
      <c r="DM4" s="321"/>
      <c r="DN4" s="321"/>
      <c r="DO4" s="321"/>
      <c r="DP4" s="321"/>
      <c r="DQ4" s="321"/>
      <c r="DR4" s="321"/>
      <c r="DS4" s="321"/>
      <c r="DT4" s="321"/>
      <c r="DU4" s="321"/>
      <c r="DV4" s="321"/>
      <c r="DW4" s="321"/>
      <c r="DX4" s="321"/>
      <c r="DY4" s="321"/>
      <c r="DZ4" s="321"/>
      <c r="EA4" s="321"/>
      <c r="EB4" s="321"/>
      <c r="EC4" s="321"/>
      <c r="ED4" s="321"/>
      <c r="EE4" s="321"/>
      <c r="EF4" s="321"/>
      <c r="EG4" s="321"/>
      <c r="EH4" s="321"/>
      <c r="EI4" s="321"/>
      <c r="EJ4" s="321"/>
      <c r="EK4" s="321"/>
      <c r="EL4" s="321"/>
      <c r="EM4" s="321"/>
      <c r="EN4" s="321"/>
      <c r="EO4" s="321"/>
      <c r="EP4" s="321"/>
      <c r="EQ4" s="321"/>
      <c r="ER4" s="321"/>
      <c r="ES4" s="321"/>
      <c r="ET4" s="321"/>
      <c r="EU4" s="321"/>
      <c r="EV4" s="321"/>
      <c r="EW4" s="321"/>
      <c r="EX4" s="321"/>
      <c r="EY4" s="321"/>
      <c r="EZ4" s="321"/>
      <c r="FA4" s="321"/>
      <c r="FB4" s="321"/>
      <c r="FC4" s="321"/>
      <c r="FD4" s="321"/>
      <c r="FE4" s="321"/>
      <c r="FF4" s="321"/>
      <c r="FG4" s="321"/>
      <c r="FH4" s="321"/>
      <c r="FI4" s="321"/>
      <c r="FJ4" s="321"/>
      <c r="FK4" s="321"/>
      <c r="FL4" s="321"/>
      <c r="FM4" s="321"/>
      <c r="FN4" s="321"/>
      <c r="FO4" s="321"/>
      <c r="FP4" s="321"/>
      <c r="FQ4" s="321"/>
      <c r="FR4" s="321"/>
      <c r="FS4" s="321"/>
      <c r="FT4" s="321"/>
      <c r="FU4" s="321"/>
      <c r="FV4" s="321"/>
      <c r="FW4" s="321"/>
      <c r="FX4" s="321"/>
      <c r="FY4" s="321"/>
      <c r="FZ4" s="321"/>
      <c r="GA4" s="321"/>
      <c r="GB4" s="321"/>
      <c r="GC4" s="321"/>
      <c r="GD4" s="321"/>
      <c r="GE4" s="321"/>
      <c r="GF4" s="321"/>
      <c r="GG4" s="321"/>
      <c r="GH4" s="321"/>
      <c r="GI4" s="321"/>
      <c r="GJ4" s="321"/>
      <c r="GK4" s="321"/>
      <c r="GL4" s="321"/>
      <c r="GM4" s="321"/>
      <c r="GN4" s="321"/>
      <c r="GO4" s="321"/>
      <c r="GP4" s="321"/>
      <c r="GQ4" s="321"/>
      <c r="GR4" s="321"/>
      <c r="GS4" s="321"/>
      <c r="GT4" s="321"/>
      <c r="GU4" s="321"/>
      <c r="GV4" s="321"/>
      <c r="GW4" s="321"/>
      <c r="GX4" s="321"/>
      <c r="GY4" s="321"/>
      <c r="GZ4" s="321"/>
      <c r="HA4" s="321"/>
      <c r="HB4" s="321"/>
      <c r="HC4" s="321"/>
      <c r="HD4" s="321"/>
      <c r="HE4" s="321"/>
      <c r="HF4" s="321"/>
      <c r="HG4" s="321"/>
      <c r="HH4" s="321"/>
      <c r="HI4" s="321"/>
      <c r="HJ4" s="321"/>
      <c r="HK4" s="321"/>
      <c r="HL4" s="321"/>
      <c r="HM4" s="321"/>
      <c r="HN4" s="321"/>
      <c r="HO4" s="321"/>
      <c r="HP4" s="321"/>
      <c r="HQ4" s="321"/>
      <c r="HR4" s="321"/>
      <c r="HS4" s="321"/>
      <c r="HT4" s="321"/>
      <c r="HU4" s="321"/>
      <c r="HV4" s="321"/>
      <c r="HW4" s="321"/>
      <c r="HX4" s="321"/>
      <c r="HY4" s="321"/>
      <c r="HZ4" s="321"/>
      <c r="IA4" s="321"/>
      <c r="IB4" s="321"/>
      <c r="IC4" s="321"/>
      <c r="ID4" s="321"/>
      <c r="IE4" s="321"/>
      <c r="IF4" s="321"/>
      <c r="IG4" s="321"/>
      <c r="IH4" s="321"/>
      <c r="II4" s="321"/>
      <c r="IJ4" s="321"/>
      <c r="IK4" s="321"/>
      <c r="IL4" s="321"/>
      <c r="IM4" s="321"/>
      <c r="IN4" s="321"/>
      <c r="IO4" s="321"/>
      <c r="IP4" s="321"/>
      <c r="IQ4" s="321"/>
      <c r="IR4" s="321"/>
      <c r="IS4" s="321"/>
      <c r="IT4" s="321"/>
      <c r="IU4" s="321"/>
      <c r="IV4" s="321"/>
      <c r="IW4" s="321"/>
      <c r="IX4" s="321"/>
      <c r="IY4" s="321"/>
      <c r="IZ4" s="321"/>
      <c r="JA4" s="321"/>
      <c r="JB4" s="321"/>
      <c r="JC4" s="321"/>
      <c r="JD4" s="321"/>
      <c r="JE4" s="321"/>
      <c r="JF4" s="321"/>
      <c r="JG4" s="321"/>
      <c r="JH4" s="321"/>
      <c r="JI4" s="321"/>
      <c r="JJ4" s="321"/>
      <c r="JK4" s="321"/>
      <c r="JL4" s="321"/>
      <c r="JM4" s="321"/>
      <c r="JN4" s="321"/>
      <c r="JO4" s="321"/>
      <c r="JP4" s="321"/>
      <c r="JQ4" s="321"/>
      <c r="JR4" s="321"/>
      <c r="JS4" s="321"/>
      <c r="JT4" s="321"/>
      <c r="JU4" s="321"/>
      <c r="JV4" s="321"/>
      <c r="JW4" s="321"/>
      <c r="JX4" s="321"/>
      <c r="JY4" s="321"/>
      <c r="JZ4" s="321"/>
      <c r="KA4" s="321"/>
      <c r="KB4" s="321"/>
      <c r="KC4" s="321"/>
      <c r="KD4" s="321"/>
      <c r="KE4" s="321"/>
      <c r="KF4" s="321"/>
      <c r="KG4" s="321"/>
      <c r="KH4" s="321"/>
      <c r="KI4" s="321"/>
      <c r="KJ4" s="321"/>
      <c r="KK4" s="321"/>
      <c r="KL4" s="321"/>
      <c r="KM4" s="321"/>
      <c r="KN4" s="321"/>
      <c r="KO4" s="321"/>
      <c r="KP4" s="321"/>
      <c r="KQ4" s="321"/>
      <c r="KR4" s="321"/>
      <c r="KS4" s="321"/>
      <c r="KT4" s="321"/>
      <c r="KU4" s="321"/>
      <c r="KV4" s="321"/>
      <c r="KW4" s="321"/>
      <c r="KX4" s="321"/>
      <c r="KY4" s="321"/>
      <c r="KZ4" s="321"/>
      <c r="LA4" s="321"/>
      <c r="LB4" s="321"/>
      <c r="LC4" s="321"/>
      <c r="LD4" s="321"/>
      <c r="LE4" s="321"/>
      <c r="LF4" s="321"/>
      <c r="LG4" s="321"/>
      <c r="LH4" s="321"/>
      <c r="LI4" s="321"/>
      <c r="LJ4" s="321"/>
      <c r="LK4" s="321"/>
      <c r="LL4" s="321"/>
      <c r="LM4" s="321"/>
      <c r="LN4" s="321"/>
      <c r="LO4" s="321"/>
      <c r="LP4" s="321"/>
      <c r="LQ4" s="321"/>
      <c r="LR4" s="321"/>
      <c r="LS4" s="321"/>
      <c r="LT4" s="321"/>
      <c r="LU4" s="321"/>
      <c r="LV4" s="321"/>
      <c r="LW4" s="321"/>
      <c r="LX4" s="321"/>
      <c r="LY4" s="321"/>
      <c r="LZ4" s="321"/>
      <c r="MA4" s="321"/>
      <c r="MB4" s="321"/>
      <c r="MC4" s="321"/>
      <c r="MD4" s="321"/>
      <c r="ME4" s="321"/>
      <c r="MF4" s="321"/>
      <c r="MG4" s="321"/>
      <c r="MH4" s="321"/>
      <c r="MI4" s="321"/>
      <c r="MJ4" s="321"/>
      <c r="MK4" s="321"/>
      <c r="ML4" s="321"/>
      <c r="MM4" s="321"/>
      <c r="MN4" s="321"/>
      <c r="MO4" s="321"/>
      <c r="MP4" s="321"/>
      <c r="MQ4" s="321"/>
      <c r="MR4" s="321"/>
      <c r="MS4" s="321"/>
      <c r="MT4" s="321"/>
      <c r="MU4" s="321"/>
      <c r="MV4" s="321"/>
      <c r="MW4" s="321"/>
      <c r="MX4" s="321"/>
      <c r="MY4" s="321"/>
      <c r="MZ4" s="321"/>
      <c r="NA4" s="321"/>
      <c r="NB4" s="321"/>
      <c r="NC4" s="321"/>
      <c r="ND4" s="321"/>
      <c r="NE4" s="321"/>
      <c r="NF4" s="321"/>
      <c r="NG4" s="321"/>
      <c r="NH4" s="321"/>
      <c r="NI4" s="321"/>
      <c r="NJ4" s="321"/>
      <c r="NK4" s="321"/>
      <c r="NL4" s="321"/>
      <c r="NM4" s="321"/>
      <c r="NN4" s="321"/>
      <c r="NO4" s="321"/>
      <c r="NP4" s="321"/>
      <c r="NQ4" s="321"/>
      <c r="NR4" s="321"/>
      <c r="NS4" s="321"/>
      <c r="NT4" s="321"/>
      <c r="NU4" s="321"/>
      <c r="NV4" s="321"/>
      <c r="NW4" s="321"/>
      <c r="NX4" s="321"/>
      <c r="NY4" s="321"/>
      <c r="NZ4" s="321"/>
      <c r="OA4" s="321"/>
      <c r="OB4" s="321"/>
      <c r="OC4" s="321"/>
      <c r="OD4" s="321"/>
      <c r="OE4" s="321"/>
      <c r="OF4" s="321"/>
      <c r="OG4" s="321"/>
      <c r="OH4" s="321"/>
      <c r="OI4" s="321"/>
      <c r="OJ4" s="321"/>
      <c r="OK4" s="321"/>
      <c r="OL4" s="321"/>
      <c r="OM4" s="321"/>
      <c r="ON4" s="321"/>
      <c r="OO4" s="321"/>
      <c r="OP4" s="321"/>
      <c r="OQ4" s="321"/>
      <c r="OR4" s="321"/>
      <c r="OS4" s="321"/>
      <c r="OT4" s="321"/>
      <c r="OU4" s="321"/>
      <c r="OV4" s="321"/>
      <c r="OW4" s="321"/>
      <c r="OX4" s="321"/>
      <c r="OY4" s="321"/>
      <c r="OZ4" s="321"/>
      <c r="PA4" s="321"/>
      <c r="PB4" s="321"/>
      <c r="PC4" s="321"/>
      <c r="PD4" s="321"/>
      <c r="PE4" s="321"/>
      <c r="PF4" s="321"/>
      <c r="PG4" s="321"/>
      <c r="PH4" s="321"/>
      <c r="PI4" s="321"/>
      <c r="PJ4" s="321"/>
      <c r="PK4" s="321"/>
      <c r="PL4" s="321"/>
      <c r="PM4" s="321"/>
      <c r="PN4" s="321"/>
      <c r="PO4" s="321"/>
      <c r="PP4" s="321"/>
      <c r="PQ4" s="321"/>
      <c r="PR4" s="321"/>
      <c r="PS4" s="321"/>
      <c r="PT4" s="321"/>
      <c r="PU4" s="321"/>
      <c r="PV4" s="321"/>
      <c r="PW4" s="321"/>
      <c r="PX4" s="321"/>
      <c r="PY4" s="321"/>
      <c r="PZ4" s="321"/>
      <c r="QA4" s="321"/>
      <c r="QB4" s="321"/>
      <c r="QC4" s="321"/>
      <c r="QD4" s="321"/>
      <c r="QE4" s="321"/>
      <c r="QF4" s="321"/>
      <c r="QG4" s="321"/>
      <c r="QH4" s="321"/>
      <c r="QI4" s="321"/>
      <c r="QJ4" s="321"/>
      <c r="QK4" s="321"/>
      <c r="QL4" s="321"/>
      <c r="QM4" s="321"/>
      <c r="QN4" s="321"/>
      <c r="QO4" s="321"/>
      <c r="QP4" s="321"/>
      <c r="QQ4" s="321"/>
      <c r="QR4" s="321"/>
      <c r="QS4" s="321"/>
      <c r="QT4" s="321"/>
      <c r="QU4" s="321"/>
      <c r="QV4" s="321"/>
      <c r="QW4" s="321"/>
      <c r="QX4" s="321"/>
      <c r="QY4" s="321"/>
      <c r="QZ4" s="321"/>
      <c r="RA4" s="321"/>
      <c r="RB4" s="321"/>
      <c r="RC4" s="321"/>
      <c r="RD4" s="321"/>
      <c r="RE4" s="321"/>
      <c r="RF4" s="321"/>
      <c r="RG4" s="321"/>
      <c r="RH4" s="321"/>
      <c r="RI4" s="321"/>
      <c r="RJ4" s="321"/>
      <c r="RK4" s="321"/>
      <c r="RL4" s="321"/>
      <c r="RM4" s="321"/>
      <c r="RN4" s="321"/>
      <c r="RO4" s="321"/>
      <c r="RP4" s="321"/>
      <c r="RQ4" s="321"/>
      <c r="RR4" s="321"/>
      <c r="RS4" s="321"/>
      <c r="RT4" s="321"/>
      <c r="RU4" s="321"/>
      <c r="RV4" s="321"/>
      <c r="RW4" s="321"/>
      <c r="RX4" s="321"/>
      <c r="RY4" s="321"/>
      <c r="RZ4" s="321"/>
      <c r="SA4" s="321"/>
      <c r="SB4" s="321"/>
      <c r="SC4" s="321"/>
      <c r="SD4" s="321"/>
      <c r="SE4" s="321"/>
      <c r="SF4" s="321"/>
      <c r="SG4" s="321"/>
      <c r="SH4" s="321"/>
      <c r="SI4" s="321"/>
      <c r="SJ4" s="321"/>
      <c r="SK4" s="321"/>
      <c r="SL4" s="321"/>
      <c r="SM4" s="321"/>
      <c r="SN4" s="321"/>
      <c r="SO4" s="321"/>
      <c r="SP4" s="321"/>
      <c r="SQ4" s="321"/>
      <c r="SR4" s="321"/>
      <c r="SS4" s="321"/>
      <c r="ST4" s="321"/>
      <c r="SU4" s="321"/>
      <c r="SV4" s="321"/>
      <c r="SW4" s="321"/>
      <c r="SX4" s="321"/>
      <c r="SY4" s="321"/>
      <c r="SZ4" s="321"/>
      <c r="TA4" s="321"/>
      <c r="TB4" s="321"/>
      <c r="TC4" s="321"/>
      <c r="TD4" s="321"/>
      <c r="TE4" s="321"/>
      <c r="TF4" s="321"/>
      <c r="TG4" s="321"/>
      <c r="TH4" s="321"/>
      <c r="TI4" s="321"/>
      <c r="TJ4" s="321"/>
      <c r="TK4" s="321"/>
      <c r="TL4" s="321"/>
      <c r="TM4" s="321"/>
      <c r="TN4" s="321"/>
      <c r="TO4" s="321"/>
      <c r="TP4" s="321"/>
      <c r="TQ4" s="321"/>
      <c r="TR4" s="321"/>
      <c r="TS4" s="321"/>
      <c r="TT4" s="321"/>
      <c r="TU4" s="321"/>
      <c r="TV4" s="321"/>
      <c r="TW4" s="321"/>
      <c r="TX4" s="321"/>
      <c r="TY4" s="321"/>
      <c r="TZ4" s="321"/>
      <c r="UA4" s="321"/>
      <c r="UB4" s="321"/>
      <c r="UC4" s="321"/>
      <c r="UD4" s="321"/>
      <c r="UE4" s="321"/>
      <c r="UF4" s="321"/>
      <c r="UG4" s="321"/>
      <c r="UH4" s="321"/>
      <c r="UI4" s="321"/>
      <c r="UJ4" s="321"/>
      <c r="UK4" s="321"/>
      <c r="UL4" s="321"/>
      <c r="UM4" s="321"/>
      <c r="UN4" s="321"/>
      <c r="UO4" s="321"/>
      <c r="UP4" s="321"/>
      <c r="UQ4" s="321"/>
      <c r="UR4" s="321"/>
      <c r="US4" s="321"/>
      <c r="UT4" s="321"/>
      <c r="UU4" s="321"/>
      <c r="UV4" s="321"/>
      <c r="UW4" s="321"/>
      <c r="UX4" s="321"/>
      <c r="UY4" s="321"/>
      <c r="UZ4" s="321"/>
      <c r="VA4" s="321"/>
      <c r="VB4" s="321"/>
      <c r="VC4" s="321"/>
      <c r="VD4" s="321"/>
      <c r="VE4" s="321"/>
      <c r="VF4" s="321"/>
      <c r="VG4" s="321"/>
      <c r="VH4" s="321"/>
      <c r="VI4" s="321"/>
      <c r="VJ4" s="321"/>
      <c r="VK4" s="321"/>
      <c r="VL4" s="321"/>
      <c r="VM4" s="321"/>
      <c r="VN4" s="321"/>
      <c r="VO4" s="321"/>
      <c r="VP4" s="321"/>
      <c r="VQ4" s="321"/>
      <c r="VR4" s="321"/>
      <c r="VS4" s="321"/>
      <c r="VT4" s="321"/>
      <c r="VU4" s="321"/>
      <c r="VV4" s="321"/>
      <c r="VW4" s="321"/>
      <c r="VX4" s="321"/>
      <c r="VY4" s="321"/>
      <c r="VZ4" s="321"/>
      <c r="WA4" s="321"/>
      <c r="WB4" s="321"/>
      <c r="WC4" s="321"/>
      <c r="WD4" s="321"/>
      <c r="WE4" s="321"/>
      <c r="WF4" s="321"/>
      <c r="WG4" s="321"/>
      <c r="WH4" s="321"/>
      <c r="WI4" s="321"/>
      <c r="WJ4" s="321"/>
      <c r="WK4" s="321"/>
      <c r="WL4" s="321"/>
      <c r="WM4" s="321"/>
      <c r="WN4" s="321"/>
      <c r="WO4" s="321"/>
      <c r="WP4" s="321"/>
      <c r="WQ4" s="321"/>
      <c r="WR4" s="321"/>
      <c r="WS4" s="321"/>
      <c r="WT4" s="321"/>
      <c r="WU4" s="321"/>
      <c r="WV4" s="321"/>
      <c r="WW4" s="321"/>
      <c r="WX4" s="321"/>
      <c r="WY4" s="321"/>
      <c r="WZ4" s="321"/>
      <c r="XA4" s="321"/>
      <c r="XB4" s="321"/>
      <c r="XC4" s="321"/>
      <c r="XD4" s="321"/>
      <c r="XE4" s="321"/>
      <c r="XF4" s="321"/>
      <c r="XG4" s="321"/>
      <c r="XH4" s="321"/>
      <c r="XI4" s="321"/>
      <c r="XJ4" s="321"/>
      <c r="XK4" s="321"/>
      <c r="XL4" s="321"/>
      <c r="XM4" s="321"/>
      <c r="XN4" s="321"/>
      <c r="XO4" s="321"/>
      <c r="XP4" s="321"/>
      <c r="XQ4" s="321"/>
      <c r="XR4" s="321"/>
      <c r="XS4" s="321"/>
      <c r="XT4" s="321"/>
      <c r="XU4" s="321"/>
      <c r="XV4" s="321"/>
      <c r="XW4" s="321"/>
      <c r="XX4" s="321"/>
      <c r="XY4" s="321"/>
      <c r="XZ4" s="321"/>
      <c r="YA4" s="321"/>
      <c r="YB4" s="321"/>
      <c r="YC4" s="321"/>
      <c r="YD4" s="321"/>
      <c r="YE4" s="321"/>
      <c r="YF4" s="321"/>
      <c r="YG4" s="321"/>
      <c r="YH4" s="321"/>
      <c r="YI4" s="321"/>
      <c r="YJ4" s="321"/>
      <c r="YK4" s="321"/>
      <c r="YL4" s="321"/>
      <c r="YM4" s="321"/>
      <c r="YN4" s="321"/>
      <c r="YO4" s="321"/>
      <c r="YP4" s="321"/>
      <c r="YQ4" s="321"/>
      <c r="YR4" s="321"/>
      <c r="YS4" s="321"/>
      <c r="YT4" s="321"/>
      <c r="YU4" s="321"/>
      <c r="YV4" s="321"/>
      <c r="YW4" s="321"/>
      <c r="YX4" s="321"/>
      <c r="YY4" s="321"/>
      <c r="YZ4" s="321"/>
      <c r="ZA4" s="321"/>
      <c r="ZB4" s="321"/>
      <c r="ZC4" s="321"/>
      <c r="ZD4" s="321"/>
      <c r="ZE4" s="321"/>
      <c r="ZF4" s="321"/>
      <c r="ZG4" s="321"/>
      <c r="ZH4" s="321"/>
      <c r="ZI4" s="321"/>
      <c r="ZJ4" s="321"/>
      <c r="ZK4" s="321"/>
      <c r="ZL4" s="321"/>
      <c r="ZM4" s="321"/>
      <c r="ZN4" s="321"/>
      <c r="ZO4" s="321"/>
      <c r="ZP4" s="321"/>
      <c r="ZQ4" s="321"/>
      <c r="ZR4" s="321"/>
      <c r="ZS4" s="321"/>
      <c r="ZT4" s="321"/>
      <c r="ZU4" s="321"/>
      <c r="ZV4" s="321"/>
      <c r="ZW4" s="321"/>
      <c r="ZX4" s="321"/>
      <c r="ZY4" s="321"/>
      <c r="ZZ4" s="321"/>
      <c r="AAA4" s="321"/>
      <c r="AAB4" s="321"/>
      <c r="AAC4" s="321"/>
      <c r="AAD4" s="321"/>
      <c r="AAE4" s="321"/>
      <c r="AAF4" s="321"/>
      <c r="AAG4" s="321"/>
      <c r="AAH4" s="321"/>
      <c r="AAI4" s="321"/>
      <c r="AAJ4" s="321"/>
      <c r="AAK4" s="321"/>
      <c r="AAL4" s="321"/>
      <c r="AAM4" s="321"/>
      <c r="AAN4" s="321"/>
      <c r="AAO4" s="321"/>
      <c r="AAP4" s="321"/>
      <c r="AAQ4" s="321"/>
      <c r="AAR4" s="321"/>
      <c r="AAS4" s="321"/>
      <c r="AAT4" s="321"/>
      <c r="AAU4" s="321"/>
      <c r="AAV4" s="321"/>
      <c r="AAW4" s="321"/>
      <c r="AAX4" s="321"/>
      <c r="AAY4" s="321"/>
      <c r="AAZ4" s="321"/>
      <c r="ABA4" s="321"/>
      <c r="ABB4" s="321"/>
      <c r="ABC4" s="321"/>
      <c r="ABD4" s="321"/>
      <c r="ABE4" s="321"/>
      <c r="ABF4" s="321"/>
      <c r="ABG4" s="321"/>
      <c r="ABH4" s="321"/>
      <c r="ABI4" s="321"/>
      <c r="ABJ4" s="321"/>
      <c r="ABK4" s="321"/>
      <c r="ABL4" s="321"/>
      <c r="ABM4" s="321"/>
      <c r="ABN4" s="321"/>
      <c r="ABO4" s="321"/>
      <c r="ABP4" s="321"/>
      <c r="ABQ4" s="321"/>
      <c r="ABR4" s="321"/>
      <c r="ABS4" s="321"/>
      <c r="ABT4" s="321"/>
      <c r="ABU4" s="321"/>
      <c r="ABV4" s="321"/>
      <c r="ABW4" s="321"/>
      <c r="ABX4" s="321"/>
      <c r="ABY4" s="321"/>
      <c r="ABZ4" s="321"/>
      <c r="ACA4" s="321"/>
      <c r="ACB4" s="321"/>
      <c r="ACC4" s="321"/>
      <c r="ACD4" s="321"/>
      <c r="ACE4" s="321"/>
      <c r="ACF4" s="321"/>
      <c r="ACG4" s="321"/>
      <c r="ACH4" s="321"/>
      <c r="ACI4" s="321"/>
      <c r="ACJ4" s="321"/>
      <c r="ACK4" s="321"/>
      <c r="ACL4" s="321"/>
      <c r="ACM4" s="321"/>
      <c r="ACN4" s="321"/>
      <c r="ACO4" s="321"/>
      <c r="ACP4" s="321"/>
      <c r="ACQ4" s="321"/>
      <c r="ACR4" s="321"/>
      <c r="ACS4" s="321"/>
      <c r="ACT4" s="321"/>
      <c r="ACU4" s="321"/>
      <c r="ACV4" s="321"/>
      <c r="ACW4" s="321"/>
      <c r="ACX4" s="321"/>
      <c r="ACY4" s="321"/>
      <c r="ACZ4" s="321"/>
      <c r="ADA4" s="321"/>
      <c r="ADB4" s="321"/>
      <c r="ADC4" s="321"/>
      <c r="ADD4" s="321"/>
      <c r="ADE4" s="321"/>
      <c r="ADF4" s="321"/>
      <c r="ADG4" s="321"/>
      <c r="ADH4" s="321"/>
      <c r="ADI4" s="321"/>
      <c r="ADJ4" s="321"/>
      <c r="ADK4" s="321"/>
      <c r="ADL4" s="321"/>
      <c r="ADM4" s="321"/>
      <c r="ADN4" s="321"/>
      <c r="ADO4" s="321"/>
      <c r="ADP4" s="321"/>
      <c r="ADQ4" s="321"/>
      <c r="ADR4" s="321"/>
      <c r="ADS4" s="321"/>
      <c r="ADT4" s="321"/>
      <c r="ADU4" s="321"/>
      <c r="ADV4" s="321"/>
      <c r="ADW4" s="321"/>
      <c r="ADX4" s="321"/>
      <c r="ADY4" s="321"/>
      <c r="ADZ4" s="321"/>
      <c r="AEA4" s="321"/>
      <c r="AEB4" s="321"/>
      <c r="AEC4" s="321"/>
      <c r="AED4" s="321"/>
      <c r="AEE4" s="321"/>
      <c r="AEF4" s="321"/>
      <c r="AEG4" s="321"/>
      <c r="AEH4" s="321"/>
      <c r="AEI4" s="321"/>
      <c r="AEJ4" s="321"/>
      <c r="AEK4" s="321"/>
      <c r="AEL4" s="321"/>
      <c r="AEM4" s="321"/>
      <c r="AEN4" s="321"/>
      <c r="AEO4" s="321"/>
      <c r="AEP4" s="321"/>
      <c r="AEQ4" s="321"/>
      <c r="AER4" s="321"/>
      <c r="AES4" s="321"/>
      <c r="AET4" s="321"/>
      <c r="AEU4" s="321"/>
      <c r="AEV4" s="321"/>
      <c r="AEW4" s="321"/>
      <c r="AEX4" s="321"/>
      <c r="AEY4" s="321"/>
      <c r="AEZ4" s="321"/>
      <c r="AFA4" s="321"/>
      <c r="AFB4" s="321"/>
      <c r="AFC4" s="321"/>
      <c r="AFD4" s="321"/>
      <c r="AFE4" s="321"/>
      <c r="AFF4" s="321"/>
      <c r="AFG4" s="321"/>
      <c r="AFH4" s="321"/>
      <c r="AFI4" s="321"/>
      <c r="AFJ4" s="321"/>
      <c r="AFK4" s="321"/>
      <c r="AFL4" s="321"/>
      <c r="AFM4" s="321"/>
      <c r="AFN4" s="321"/>
      <c r="AFO4" s="321"/>
      <c r="AFP4" s="321"/>
      <c r="AFQ4" s="321"/>
      <c r="AFR4" s="321"/>
      <c r="AFS4" s="321"/>
      <c r="AFT4" s="321"/>
      <c r="AFU4" s="321"/>
      <c r="AFV4" s="321"/>
      <c r="AFW4" s="321"/>
      <c r="AFX4" s="321"/>
      <c r="AFY4" s="321"/>
      <c r="AFZ4" s="321"/>
      <c r="AGA4" s="321"/>
      <c r="AGB4" s="321"/>
      <c r="AGC4" s="321"/>
      <c r="AGD4" s="321"/>
      <c r="AGE4" s="321"/>
      <c r="AGF4" s="321"/>
      <c r="AGG4" s="321"/>
      <c r="AGH4" s="321"/>
      <c r="AGI4" s="321"/>
      <c r="AGJ4" s="321"/>
      <c r="AGK4" s="321"/>
      <c r="AGL4" s="321"/>
      <c r="AGM4" s="321"/>
      <c r="AGN4" s="321"/>
      <c r="AGO4" s="321"/>
      <c r="AGP4" s="321"/>
      <c r="AGQ4" s="321"/>
      <c r="AGR4" s="321"/>
      <c r="AGS4" s="321"/>
      <c r="AGT4" s="321"/>
      <c r="AGU4" s="321"/>
      <c r="AGV4" s="321"/>
      <c r="AGW4" s="321"/>
      <c r="AGX4" s="321"/>
      <c r="AGY4" s="321"/>
      <c r="AGZ4" s="321"/>
      <c r="AHA4" s="321"/>
      <c r="AHB4" s="321"/>
      <c r="AHC4" s="321"/>
      <c r="AHD4" s="321"/>
      <c r="AHE4" s="321"/>
      <c r="AHF4" s="321"/>
      <c r="AHG4" s="321"/>
      <c r="AHH4" s="321"/>
      <c r="AHI4" s="321"/>
      <c r="AHJ4" s="321"/>
      <c r="AHK4" s="321"/>
      <c r="AHL4" s="321"/>
      <c r="AHM4" s="321"/>
      <c r="AHN4" s="321"/>
      <c r="AHO4" s="321"/>
      <c r="AHP4" s="321"/>
      <c r="AHQ4" s="321"/>
      <c r="AHR4" s="321"/>
      <c r="AHS4" s="321"/>
      <c r="AHT4" s="321"/>
      <c r="AHU4" s="321"/>
      <c r="AHV4" s="321"/>
      <c r="AHW4" s="321"/>
      <c r="AHX4" s="321"/>
      <c r="AHY4" s="321"/>
      <c r="AHZ4" s="321"/>
      <c r="AIA4" s="321"/>
      <c r="AIB4" s="321"/>
      <c r="AIC4" s="321"/>
      <c r="AID4" s="321"/>
      <c r="AIE4" s="321"/>
      <c r="AIF4" s="321"/>
      <c r="AIG4" s="321"/>
      <c r="AIH4" s="321"/>
      <c r="AII4" s="321"/>
      <c r="AIJ4" s="321"/>
      <c r="AIK4" s="321"/>
      <c r="AIL4" s="321"/>
      <c r="AIM4" s="321"/>
      <c r="AIN4" s="321"/>
      <c r="AIO4" s="321"/>
      <c r="AIP4" s="321"/>
      <c r="AIQ4" s="321"/>
      <c r="AIR4" s="321"/>
      <c r="AIS4" s="321"/>
      <c r="AIT4" s="321"/>
      <c r="AIU4" s="321"/>
      <c r="AIV4" s="321"/>
      <c r="AIW4" s="321"/>
      <c r="AIX4" s="321"/>
      <c r="AIY4" s="321"/>
      <c r="AIZ4" s="321"/>
      <c r="AJA4" s="321"/>
      <c r="AJB4" s="321"/>
      <c r="AJC4" s="321"/>
      <c r="AJD4" s="321"/>
      <c r="AJE4" s="321"/>
      <c r="AJF4" s="321"/>
      <c r="AJG4" s="321"/>
      <c r="AJH4" s="321"/>
      <c r="AJI4" s="321"/>
      <c r="AJJ4" s="321"/>
      <c r="AJK4" s="321"/>
      <c r="AJL4" s="321"/>
      <c r="AJM4" s="321"/>
      <c r="AJN4" s="321"/>
      <c r="AJO4" s="321"/>
      <c r="AJP4" s="321"/>
      <c r="AJQ4" s="321"/>
      <c r="AJR4" s="321"/>
      <c r="AJS4" s="321"/>
      <c r="AJT4" s="321"/>
      <c r="AJU4" s="321"/>
      <c r="AJV4" s="321"/>
      <c r="AJW4" s="321"/>
      <c r="AJX4" s="321"/>
      <c r="AJY4" s="321"/>
      <c r="AJZ4" s="321"/>
      <c r="AKA4" s="321"/>
      <c r="AKB4" s="321"/>
      <c r="AKC4" s="321"/>
      <c r="AKD4" s="321"/>
      <c r="AKE4" s="321"/>
      <c r="AKF4" s="321"/>
      <c r="AKG4" s="321"/>
      <c r="AKH4" s="321"/>
      <c r="AKI4" s="321"/>
      <c r="AKJ4" s="321"/>
      <c r="AKK4" s="321"/>
      <c r="AKL4" s="321"/>
      <c r="AKM4" s="321"/>
      <c r="AKN4" s="321"/>
      <c r="AKO4" s="321"/>
      <c r="AKP4" s="321"/>
      <c r="AKQ4" s="321"/>
      <c r="AKR4" s="321"/>
      <c r="AKS4" s="321"/>
      <c r="AKT4" s="321"/>
      <c r="AKU4" s="321"/>
      <c r="AKV4" s="321"/>
      <c r="AKW4" s="321"/>
      <c r="AKX4" s="321"/>
      <c r="AKY4" s="321"/>
      <c r="AKZ4" s="321"/>
      <c r="ALA4" s="321"/>
      <c r="ALB4" s="321"/>
      <c r="ALC4" s="321"/>
      <c r="ALD4" s="321"/>
      <c r="ALE4" s="321"/>
      <c r="ALF4" s="321"/>
      <c r="ALG4" s="321"/>
      <c r="ALH4" s="321"/>
      <c r="ALI4" s="321"/>
      <c r="ALJ4" s="321"/>
      <c r="ALK4" s="321"/>
      <c r="ALL4" s="321"/>
      <c r="ALM4" s="321"/>
      <c r="ALN4" s="321"/>
      <c r="ALO4" s="321"/>
      <c r="ALP4" s="321"/>
      <c r="ALQ4" s="321"/>
      <c r="ALR4" s="321"/>
      <c r="ALS4" s="321"/>
      <c r="ALT4" s="321"/>
      <c r="ALU4" s="321"/>
      <c r="ALV4" s="321"/>
      <c r="ALW4" s="321"/>
      <c r="ALX4" s="321"/>
      <c r="ALY4" s="321"/>
      <c r="ALZ4" s="321"/>
      <c r="AMA4" s="321"/>
      <c r="AMB4" s="321"/>
      <c r="AMC4" s="321"/>
      <c r="AMD4" s="321"/>
      <c r="AME4" s="321"/>
      <c r="AMF4" s="321"/>
      <c r="AMG4" s="321"/>
      <c r="AMH4" s="321"/>
      <c r="AMI4" s="321"/>
      <c r="AMJ4" s="321"/>
      <c r="AMK4" s="321"/>
      <c r="AML4" s="321"/>
      <c r="AMM4" s="321"/>
      <c r="AMN4" s="321"/>
      <c r="AMO4" s="321"/>
      <c r="AMP4" s="321"/>
      <c r="AMQ4" s="321"/>
      <c r="AMR4" s="321"/>
      <c r="AMS4" s="321"/>
      <c r="AMT4" s="321"/>
      <c r="AMU4" s="321"/>
      <c r="AMV4" s="321"/>
      <c r="AMW4" s="321"/>
      <c r="AMX4" s="321"/>
      <c r="AMY4" s="321"/>
      <c r="AMZ4" s="321"/>
      <c r="ANA4" s="321"/>
      <c r="ANB4" s="321"/>
      <c r="ANC4" s="321"/>
      <c r="AND4" s="321"/>
      <c r="ANE4" s="321"/>
      <c r="ANF4" s="321"/>
      <c r="ANG4" s="321"/>
      <c r="ANH4" s="321"/>
      <c r="ANI4" s="321"/>
      <c r="ANJ4" s="321"/>
      <c r="ANK4" s="321"/>
      <c r="ANL4" s="321"/>
      <c r="ANM4" s="321"/>
      <c r="ANN4" s="321"/>
      <c r="ANO4" s="321"/>
      <c r="ANP4" s="321"/>
      <c r="ANQ4" s="321"/>
      <c r="ANR4" s="321"/>
      <c r="ANS4" s="321"/>
      <c r="ANT4" s="321"/>
      <c r="ANU4" s="321"/>
      <c r="ANV4" s="321"/>
      <c r="ANW4" s="321"/>
      <c r="ANX4" s="321"/>
      <c r="ANY4" s="321"/>
      <c r="ANZ4" s="321"/>
      <c r="AOA4" s="321"/>
      <c r="AOB4" s="321"/>
      <c r="AOC4" s="321"/>
      <c r="AOD4" s="321"/>
      <c r="AOE4" s="321"/>
      <c r="AOF4" s="321"/>
      <c r="AOG4" s="321"/>
      <c r="AOH4" s="321"/>
      <c r="AOI4" s="321"/>
      <c r="AOJ4" s="321"/>
      <c r="AOK4" s="321"/>
      <c r="AOL4" s="321"/>
      <c r="AOM4" s="321"/>
      <c r="AON4" s="321"/>
      <c r="AOO4" s="321"/>
      <c r="AOP4" s="321"/>
      <c r="AOQ4" s="321"/>
      <c r="AOR4" s="321"/>
      <c r="AOS4" s="321"/>
      <c r="AOT4" s="321"/>
      <c r="AOU4" s="321"/>
      <c r="AOV4" s="321"/>
      <c r="AOW4" s="321"/>
      <c r="AOX4" s="321"/>
      <c r="AOY4" s="321"/>
      <c r="AOZ4" s="321"/>
      <c r="APA4" s="321"/>
      <c r="APB4" s="321"/>
      <c r="APC4" s="321"/>
      <c r="APD4" s="321"/>
      <c r="APE4" s="321"/>
      <c r="APF4" s="321"/>
      <c r="APG4" s="321"/>
      <c r="APH4" s="321"/>
      <c r="API4" s="321"/>
      <c r="APJ4" s="321"/>
      <c r="APK4" s="321"/>
      <c r="APL4" s="321"/>
      <c r="APM4" s="321"/>
      <c r="APN4" s="321"/>
      <c r="APO4" s="321"/>
      <c r="APP4" s="321"/>
      <c r="APQ4" s="321"/>
      <c r="APR4" s="321"/>
      <c r="APS4" s="321"/>
      <c r="APT4" s="321"/>
      <c r="APU4" s="321"/>
      <c r="APV4" s="321"/>
      <c r="APW4" s="321"/>
      <c r="APX4" s="321"/>
      <c r="APY4" s="321"/>
      <c r="APZ4" s="321"/>
      <c r="AQA4" s="321"/>
      <c r="AQB4" s="321"/>
      <c r="AQC4" s="321"/>
      <c r="AQD4" s="321"/>
      <c r="AQE4" s="321"/>
      <c r="AQF4" s="321"/>
      <c r="AQG4" s="321"/>
      <c r="AQH4" s="321"/>
      <c r="AQI4" s="321"/>
      <c r="AQJ4" s="321"/>
      <c r="AQK4" s="321"/>
      <c r="AQL4" s="321"/>
      <c r="AQM4" s="321"/>
      <c r="AQN4" s="321"/>
      <c r="AQO4" s="321"/>
      <c r="AQP4" s="321"/>
      <c r="AQQ4" s="321"/>
      <c r="AQR4" s="321"/>
      <c r="AQS4" s="321"/>
      <c r="AQT4" s="321"/>
      <c r="AQU4" s="321"/>
      <c r="AQV4" s="321"/>
      <c r="AQW4" s="321"/>
      <c r="AQX4" s="321"/>
      <c r="AQY4" s="321"/>
      <c r="AQZ4" s="321"/>
      <c r="ARA4" s="321"/>
      <c r="ARB4" s="321"/>
      <c r="ARC4" s="321"/>
      <c r="ARD4" s="321"/>
      <c r="ARE4" s="321"/>
      <c r="ARF4" s="321"/>
      <c r="ARG4" s="321"/>
      <c r="ARH4" s="321"/>
      <c r="ARI4" s="321"/>
      <c r="ARJ4" s="321"/>
      <c r="ARK4" s="321"/>
      <c r="ARL4" s="321"/>
      <c r="ARM4" s="321"/>
      <c r="ARN4" s="321"/>
      <c r="ARO4" s="321"/>
      <c r="ARP4" s="321"/>
      <c r="ARQ4" s="321"/>
      <c r="ARR4" s="321"/>
      <c r="ARS4" s="321"/>
      <c r="ART4" s="321"/>
      <c r="ARU4" s="321"/>
      <c r="ARV4" s="321"/>
      <c r="ARW4" s="321"/>
      <c r="ARX4" s="321"/>
      <c r="ARY4" s="321"/>
      <c r="ARZ4" s="321"/>
      <c r="ASA4" s="321"/>
      <c r="ASB4" s="321"/>
      <c r="ASC4" s="321"/>
      <c r="ASD4" s="321"/>
      <c r="ASE4" s="321"/>
      <c r="ASF4" s="321"/>
      <c r="ASG4" s="321"/>
      <c r="ASH4" s="321"/>
      <c r="ASI4" s="321"/>
      <c r="ASJ4" s="321"/>
      <c r="ASK4" s="321"/>
      <c r="ASL4" s="321"/>
      <c r="ASM4" s="321"/>
      <c r="ASN4" s="321"/>
      <c r="ASO4" s="321"/>
      <c r="ASP4" s="321"/>
      <c r="ASQ4" s="321"/>
      <c r="ASR4" s="321"/>
      <c r="ASS4" s="321"/>
      <c r="AST4" s="321"/>
      <c r="ASU4" s="321"/>
      <c r="ASV4" s="321"/>
      <c r="ASW4" s="321"/>
      <c r="ASX4" s="321"/>
      <c r="ASY4" s="321"/>
      <c r="ASZ4" s="321"/>
      <c r="ATA4" s="321"/>
      <c r="ATB4" s="321"/>
      <c r="ATC4" s="321"/>
      <c r="ATD4" s="321"/>
      <c r="ATE4" s="321"/>
      <c r="ATF4" s="321"/>
      <c r="ATG4" s="321"/>
      <c r="ATH4" s="321"/>
      <c r="ATI4" s="321"/>
      <c r="ATJ4" s="321"/>
      <c r="ATK4" s="321"/>
      <c r="ATL4" s="321"/>
      <c r="ATM4" s="321"/>
      <c r="ATN4" s="321"/>
      <c r="ATO4" s="321"/>
      <c r="ATP4" s="321"/>
      <c r="ATQ4" s="321"/>
      <c r="ATR4" s="321"/>
      <c r="ATS4" s="321"/>
      <c r="ATT4" s="321"/>
      <c r="ATU4" s="321"/>
      <c r="ATV4" s="321"/>
      <c r="ATW4" s="321"/>
      <c r="ATX4" s="321"/>
      <c r="ATY4" s="321"/>
      <c r="ATZ4" s="321"/>
      <c r="AUA4" s="321"/>
      <c r="AUB4" s="321"/>
      <c r="AUC4" s="321"/>
      <c r="AUD4" s="321"/>
      <c r="AUE4" s="321"/>
      <c r="AUF4" s="321"/>
      <c r="AUG4" s="321"/>
      <c r="AUH4" s="321"/>
      <c r="AUI4" s="321"/>
      <c r="AUJ4" s="321"/>
      <c r="AUK4" s="321"/>
      <c r="AUL4" s="321"/>
      <c r="AUM4" s="321"/>
      <c r="AUN4" s="321"/>
      <c r="AUO4" s="321"/>
      <c r="AUP4" s="321"/>
      <c r="AUQ4" s="321"/>
      <c r="AUR4" s="321"/>
      <c r="AUS4" s="321"/>
      <c r="AUT4" s="321"/>
      <c r="AUU4" s="321"/>
      <c r="AUV4" s="321"/>
      <c r="AUW4" s="321"/>
      <c r="AUX4" s="321"/>
      <c r="AUY4" s="321"/>
      <c r="AUZ4" s="321"/>
      <c r="AVA4" s="321"/>
      <c r="AVB4" s="321"/>
      <c r="AVC4" s="321"/>
      <c r="AVD4" s="321"/>
      <c r="AVE4" s="321"/>
      <c r="AVF4" s="321"/>
      <c r="AVG4" s="321"/>
      <c r="AVH4" s="321"/>
      <c r="AVI4" s="321"/>
      <c r="AVJ4" s="321"/>
      <c r="AVK4" s="321"/>
      <c r="AVL4" s="321"/>
      <c r="AVM4" s="321"/>
      <c r="AVN4" s="321"/>
      <c r="AVO4" s="321"/>
      <c r="AVP4" s="321"/>
      <c r="AVQ4" s="321"/>
      <c r="AVR4" s="321"/>
      <c r="AVS4" s="321"/>
      <c r="AVT4" s="321"/>
      <c r="AVU4" s="321"/>
      <c r="AVV4" s="321"/>
      <c r="AVW4" s="321"/>
      <c r="AVX4" s="321"/>
      <c r="AVY4" s="321"/>
      <c r="AVZ4" s="321"/>
      <c r="AWA4" s="321"/>
      <c r="AWB4" s="321"/>
      <c r="AWC4" s="321"/>
      <c r="AWD4" s="321"/>
      <c r="AWE4" s="321"/>
      <c r="AWF4" s="321"/>
      <c r="AWG4" s="321"/>
      <c r="AWH4" s="321"/>
      <c r="AWI4" s="321"/>
      <c r="AWJ4" s="321"/>
      <c r="AWK4" s="321"/>
      <c r="AWL4" s="321"/>
      <c r="AWM4" s="321"/>
      <c r="AWN4" s="321"/>
      <c r="AWO4" s="321"/>
      <c r="AWP4" s="321"/>
      <c r="AWQ4" s="321"/>
      <c r="AWR4" s="321"/>
      <c r="AWS4" s="321"/>
      <c r="AWT4" s="321"/>
      <c r="AWU4" s="321"/>
      <c r="AWV4" s="321"/>
      <c r="AWW4" s="321"/>
      <c r="AWX4" s="321"/>
      <c r="AWY4" s="321"/>
      <c r="AWZ4" s="321"/>
      <c r="AXA4" s="321"/>
      <c r="AXB4" s="321"/>
      <c r="AXC4" s="321"/>
      <c r="AXD4" s="321"/>
      <c r="AXE4" s="321"/>
      <c r="AXF4" s="321"/>
      <c r="AXG4" s="321"/>
      <c r="AXH4" s="321"/>
      <c r="AXI4" s="321"/>
      <c r="AXJ4" s="321"/>
      <c r="AXK4" s="321"/>
      <c r="AXL4" s="321"/>
      <c r="AXM4" s="321"/>
      <c r="AXN4" s="321"/>
      <c r="AXO4" s="321"/>
      <c r="AXP4" s="321"/>
      <c r="AXQ4" s="321"/>
      <c r="AXR4" s="321"/>
      <c r="AXS4" s="321"/>
      <c r="AXT4" s="321"/>
      <c r="AXU4" s="321"/>
      <c r="AXV4" s="321"/>
      <c r="AXW4" s="321"/>
      <c r="AXX4" s="321"/>
      <c r="AXY4" s="321"/>
      <c r="AXZ4" s="321"/>
      <c r="AYA4" s="321"/>
      <c r="AYB4" s="321"/>
      <c r="AYC4" s="321"/>
      <c r="AYD4" s="321"/>
      <c r="AYE4" s="321"/>
      <c r="AYF4" s="321"/>
      <c r="AYG4" s="321"/>
      <c r="AYH4" s="321"/>
      <c r="AYI4" s="321"/>
      <c r="AYJ4" s="321"/>
      <c r="AYK4" s="321"/>
      <c r="AYL4" s="321"/>
      <c r="AYM4" s="321"/>
      <c r="AYN4" s="321"/>
      <c r="AYO4" s="321"/>
      <c r="AYP4" s="321"/>
      <c r="AYQ4" s="321"/>
      <c r="AYR4" s="321"/>
      <c r="AYS4" s="321"/>
      <c r="AYT4" s="321"/>
      <c r="AYU4" s="321"/>
      <c r="AYV4" s="321"/>
      <c r="AYW4" s="321"/>
      <c r="AYX4" s="321"/>
      <c r="AYY4" s="321"/>
      <c r="AYZ4" s="321"/>
      <c r="AZA4" s="321"/>
      <c r="AZB4" s="321"/>
      <c r="AZC4" s="321"/>
      <c r="AZD4" s="321"/>
      <c r="AZE4" s="321"/>
      <c r="AZF4" s="321"/>
      <c r="AZG4" s="321"/>
      <c r="AZH4" s="321"/>
      <c r="AZI4" s="321"/>
      <c r="AZJ4" s="321"/>
      <c r="AZK4" s="321"/>
      <c r="AZL4" s="321"/>
      <c r="AZM4" s="321"/>
      <c r="AZN4" s="321"/>
      <c r="AZO4" s="321"/>
      <c r="AZP4" s="321"/>
      <c r="AZQ4" s="321"/>
      <c r="AZR4" s="321"/>
      <c r="AZS4" s="321"/>
      <c r="AZT4" s="321"/>
      <c r="AZU4" s="321"/>
      <c r="AZV4" s="321"/>
      <c r="AZW4" s="321"/>
      <c r="AZX4" s="321"/>
      <c r="AZY4" s="321"/>
      <c r="AZZ4" s="321"/>
      <c r="BAA4" s="321"/>
      <c r="BAB4" s="321"/>
      <c r="BAC4" s="321"/>
      <c r="BAD4" s="321"/>
      <c r="BAE4" s="321"/>
      <c r="BAF4" s="321"/>
      <c r="BAG4" s="321"/>
      <c r="BAH4" s="321"/>
      <c r="BAI4" s="321"/>
      <c r="BAJ4" s="321"/>
      <c r="BAK4" s="321"/>
      <c r="BAL4" s="321"/>
      <c r="BAM4" s="321"/>
      <c r="BAN4" s="321"/>
      <c r="BAO4" s="321"/>
      <c r="BAP4" s="321"/>
      <c r="BAQ4" s="321"/>
      <c r="BAR4" s="321"/>
      <c r="BAS4" s="321"/>
      <c r="BAT4" s="321"/>
      <c r="BAU4" s="321"/>
      <c r="BAV4" s="321"/>
      <c r="BAW4" s="321"/>
      <c r="BAX4" s="321"/>
      <c r="BAY4" s="321"/>
      <c r="BAZ4" s="321"/>
      <c r="BBA4" s="321"/>
      <c r="BBB4" s="321"/>
      <c r="BBC4" s="321"/>
      <c r="BBD4" s="321"/>
      <c r="BBE4" s="321"/>
      <c r="BBF4" s="321"/>
      <c r="BBG4" s="321"/>
      <c r="BBH4" s="321"/>
      <c r="BBI4" s="321"/>
      <c r="BBJ4" s="321"/>
      <c r="BBK4" s="321"/>
      <c r="BBL4" s="321"/>
      <c r="BBM4" s="321"/>
      <c r="BBN4" s="321"/>
      <c r="BBO4" s="321"/>
      <c r="BBP4" s="321"/>
      <c r="BBQ4" s="321"/>
      <c r="BBR4" s="321"/>
      <c r="BBS4" s="321"/>
      <c r="BBT4" s="321"/>
      <c r="BBU4" s="321"/>
      <c r="BBV4" s="321"/>
      <c r="BBW4" s="321"/>
      <c r="BBX4" s="321"/>
      <c r="BBY4" s="321"/>
      <c r="BBZ4" s="321"/>
      <c r="BCA4" s="321"/>
      <c r="BCB4" s="321"/>
      <c r="BCC4" s="321"/>
      <c r="BCD4" s="321"/>
      <c r="BCE4" s="321"/>
      <c r="BCF4" s="321"/>
      <c r="BCG4" s="321"/>
      <c r="BCH4" s="321"/>
      <c r="BCI4" s="321"/>
      <c r="BCJ4" s="321"/>
      <c r="BCK4" s="321"/>
      <c r="BCL4" s="321"/>
      <c r="BCM4" s="321"/>
      <c r="BCN4" s="321"/>
      <c r="BCO4" s="321"/>
      <c r="BCP4" s="321"/>
      <c r="BCQ4" s="321"/>
      <c r="BCR4" s="321"/>
      <c r="BCS4" s="321"/>
      <c r="BCT4" s="321"/>
      <c r="BCU4" s="321"/>
      <c r="BCV4" s="321"/>
      <c r="BCW4" s="321"/>
      <c r="BCX4" s="321"/>
      <c r="BCY4" s="321"/>
      <c r="BCZ4" s="321"/>
      <c r="BDA4" s="321"/>
      <c r="BDB4" s="321"/>
      <c r="BDC4" s="321"/>
      <c r="BDD4" s="321"/>
      <c r="BDE4" s="321"/>
      <c r="BDF4" s="321"/>
      <c r="BDG4" s="321"/>
      <c r="BDH4" s="321"/>
      <c r="BDI4" s="321"/>
      <c r="BDJ4" s="321"/>
      <c r="BDK4" s="321"/>
      <c r="BDL4" s="321"/>
      <c r="BDM4" s="321"/>
      <c r="BDN4" s="321"/>
      <c r="BDO4" s="321"/>
      <c r="BDP4" s="321"/>
      <c r="BDQ4" s="321"/>
      <c r="BDR4" s="321"/>
      <c r="BDS4" s="321"/>
      <c r="BDT4" s="321"/>
      <c r="BDU4" s="321"/>
      <c r="BDV4" s="321"/>
      <c r="BDW4" s="321"/>
      <c r="BDX4" s="321"/>
      <c r="BDY4" s="321"/>
      <c r="BDZ4" s="321"/>
      <c r="BEA4" s="321"/>
      <c r="BEB4" s="321"/>
      <c r="BEC4" s="321"/>
      <c r="BED4" s="321"/>
      <c r="BEE4" s="321"/>
      <c r="BEF4" s="321"/>
      <c r="BEG4" s="321"/>
      <c r="BEH4" s="321"/>
      <c r="BEI4" s="321"/>
      <c r="BEJ4" s="321"/>
      <c r="BEK4" s="321"/>
      <c r="BEL4" s="321"/>
      <c r="BEM4" s="321"/>
      <c r="BEN4" s="321"/>
      <c r="BEO4" s="321"/>
      <c r="BEP4" s="321"/>
      <c r="BEQ4" s="321"/>
      <c r="BER4" s="321"/>
      <c r="BES4" s="321"/>
      <c r="BET4" s="321"/>
      <c r="BEU4" s="321"/>
      <c r="BEV4" s="321"/>
      <c r="BEW4" s="321"/>
      <c r="BEX4" s="321"/>
      <c r="BEY4" s="321"/>
      <c r="BEZ4" s="321"/>
      <c r="BFA4" s="321"/>
      <c r="BFB4" s="321"/>
      <c r="BFC4" s="321"/>
      <c r="BFD4" s="321"/>
      <c r="BFE4" s="321"/>
      <c r="BFF4" s="321"/>
      <c r="BFG4" s="321"/>
      <c r="BFH4" s="321"/>
      <c r="BFI4" s="321"/>
      <c r="BFJ4" s="321"/>
      <c r="BFK4" s="321"/>
      <c r="BFL4" s="321"/>
      <c r="BFM4" s="321"/>
      <c r="BFN4" s="321"/>
      <c r="BFO4" s="321"/>
      <c r="BFP4" s="321"/>
      <c r="BFQ4" s="321"/>
      <c r="BFR4" s="321"/>
      <c r="BFS4" s="321"/>
      <c r="BFT4" s="321"/>
      <c r="BFU4" s="321"/>
      <c r="BFV4" s="321"/>
      <c r="BFW4" s="321"/>
      <c r="BFX4" s="321"/>
      <c r="BFY4" s="321"/>
      <c r="BFZ4" s="321"/>
      <c r="BGA4" s="321"/>
      <c r="BGB4" s="321"/>
      <c r="BGC4" s="321"/>
      <c r="BGD4" s="321"/>
      <c r="BGE4" s="321"/>
      <c r="BGF4" s="321"/>
      <c r="BGG4" s="321"/>
      <c r="BGH4" s="321"/>
      <c r="BGI4" s="321"/>
      <c r="BGJ4" s="321"/>
      <c r="BGK4" s="321"/>
      <c r="BGL4" s="321"/>
      <c r="BGM4" s="321"/>
      <c r="BGN4" s="321"/>
      <c r="BGO4" s="321"/>
      <c r="BGP4" s="321"/>
      <c r="BGQ4" s="321"/>
      <c r="BGR4" s="321"/>
      <c r="BGS4" s="321"/>
      <c r="BGT4" s="321"/>
      <c r="BGU4" s="321"/>
      <c r="BGV4" s="321"/>
      <c r="BGW4" s="321"/>
      <c r="BGX4" s="321"/>
      <c r="BGY4" s="321"/>
      <c r="BGZ4" s="321"/>
      <c r="BHA4" s="321"/>
      <c r="BHB4" s="321"/>
      <c r="BHC4" s="321"/>
      <c r="BHD4" s="321"/>
      <c r="BHE4" s="321"/>
      <c r="BHF4" s="321"/>
      <c r="BHG4" s="321"/>
      <c r="BHH4" s="321"/>
      <c r="BHI4" s="321"/>
      <c r="BHJ4" s="321"/>
      <c r="BHK4" s="321"/>
      <c r="BHL4" s="321"/>
      <c r="BHM4" s="321"/>
      <c r="BHN4" s="321"/>
      <c r="BHO4" s="321"/>
      <c r="BHP4" s="321"/>
      <c r="BHQ4" s="321"/>
      <c r="BHR4" s="321"/>
      <c r="BHS4" s="321"/>
      <c r="BHT4" s="321"/>
      <c r="BHU4" s="321"/>
      <c r="BHV4" s="321"/>
      <c r="BHW4" s="321"/>
      <c r="BHX4" s="321"/>
      <c r="BHY4" s="321"/>
      <c r="BHZ4" s="321"/>
      <c r="BIA4" s="321"/>
      <c r="BIB4" s="321"/>
      <c r="BIC4" s="321"/>
      <c r="BID4" s="321"/>
      <c r="BIE4" s="321"/>
      <c r="BIF4" s="321"/>
      <c r="BIG4" s="321"/>
      <c r="BIH4" s="321"/>
      <c r="BII4" s="321"/>
      <c r="BIJ4" s="321"/>
      <c r="BIK4" s="321"/>
      <c r="BIL4" s="321"/>
      <c r="BIM4" s="321"/>
      <c r="BIN4" s="321"/>
      <c r="BIO4" s="321"/>
      <c r="BIP4" s="321"/>
      <c r="BIQ4" s="321"/>
      <c r="BIR4" s="321"/>
      <c r="BIS4" s="321"/>
      <c r="BIT4" s="321"/>
      <c r="BIU4" s="321"/>
      <c r="BIV4" s="321"/>
      <c r="BIW4" s="321"/>
      <c r="BIX4" s="321"/>
      <c r="BIY4" s="321"/>
      <c r="BIZ4" s="321"/>
      <c r="BJA4" s="321"/>
      <c r="BJB4" s="321"/>
      <c r="BJC4" s="321"/>
      <c r="BJD4" s="321"/>
      <c r="BJE4" s="321"/>
      <c r="BJF4" s="321"/>
      <c r="BJG4" s="321"/>
      <c r="BJH4" s="321"/>
      <c r="BJI4" s="321"/>
      <c r="BJJ4" s="321"/>
      <c r="BJK4" s="321"/>
      <c r="BJL4" s="321"/>
      <c r="BJM4" s="321"/>
      <c r="BJN4" s="321"/>
      <c r="BJO4" s="321"/>
      <c r="BJP4" s="321"/>
      <c r="BJQ4" s="321"/>
      <c r="BJR4" s="321"/>
      <c r="BJS4" s="321"/>
      <c r="BJT4" s="321"/>
      <c r="BJU4" s="321"/>
      <c r="BJV4" s="321"/>
      <c r="BJW4" s="321"/>
      <c r="BJX4" s="321"/>
      <c r="BJY4" s="321"/>
      <c r="BJZ4" s="321"/>
      <c r="BKA4" s="321"/>
      <c r="BKB4" s="321"/>
      <c r="BKC4" s="321"/>
      <c r="BKD4" s="321"/>
      <c r="BKE4" s="321"/>
      <c r="BKF4" s="321"/>
      <c r="BKG4" s="321"/>
      <c r="BKH4" s="321"/>
      <c r="BKI4" s="321"/>
      <c r="BKJ4" s="321"/>
      <c r="BKK4" s="321"/>
      <c r="BKL4" s="321"/>
      <c r="BKM4" s="321"/>
      <c r="BKN4" s="321"/>
      <c r="BKO4" s="321"/>
      <c r="BKP4" s="321"/>
      <c r="BKQ4" s="321"/>
      <c r="BKR4" s="321"/>
      <c r="BKS4" s="321"/>
      <c r="BKT4" s="321"/>
      <c r="BKU4" s="321"/>
      <c r="BKV4" s="321"/>
      <c r="BKW4" s="321"/>
      <c r="BKX4" s="321"/>
      <c r="BKY4" s="321"/>
      <c r="BKZ4" s="321"/>
      <c r="BLA4" s="321"/>
      <c r="BLB4" s="321"/>
      <c r="BLC4" s="321"/>
      <c r="BLD4" s="321"/>
      <c r="BLE4" s="321"/>
      <c r="BLF4" s="321"/>
      <c r="BLG4" s="321"/>
      <c r="BLH4" s="321"/>
      <c r="BLI4" s="321"/>
      <c r="BLJ4" s="321"/>
      <c r="BLK4" s="321"/>
      <c r="BLL4" s="321"/>
      <c r="BLM4" s="321"/>
      <c r="BLN4" s="321"/>
      <c r="BLO4" s="321"/>
      <c r="BLP4" s="321"/>
      <c r="BLQ4" s="321"/>
      <c r="BLR4" s="321"/>
      <c r="BLS4" s="321"/>
      <c r="BLT4" s="321"/>
      <c r="BLU4" s="321"/>
      <c r="BLV4" s="321"/>
      <c r="BLW4" s="321"/>
      <c r="BLX4" s="321"/>
      <c r="BLY4" s="321"/>
      <c r="BLZ4" s="321"/>
      <c r="BMA4" s="321"/>
      <c r="BMB4" s="321"/>
      <c r="BMC4" s="321"/>
      <c r="BMD4" s="321"/>
      <c r="BME4" s="321"/>
      <c r="BMF4" s="321"/>
      <c r="BMG4" s="321"/>
      <c r="BMH4" s="321"/>
      <c r="BMI4" s="321"/>
      <c r="BMJ4" s="321"/>
      <c r="BMK4" s="321"/>
      <c r="BML4" s="321"/>
      <c r="BMM4" s="321"/>
      <c r="BMN4" s="321"/>
      <c r="BMO4" s="321"/>
      <c r="BMP4" s="321"/>
      <c r="BMQ4" s="321"/>
      <c r="BMR4" s="321"/>
      <c r="BMS4" s="321"/>
      <c r="BMT4" s="321"/>
      <c r="BMU4" s="321"/>
      <c r="BMV4" s="321"/>
      <c r="BMW4" s="321"/>
      <c r="BMX4" s="321"/>
      <c r="BMY4" s="321"/>
      <c r="BMZ4" s="321"/>
      <c r="BNA4" s="321"/>
      <c r="BNB4" s="321"/>
      <c r="BNC4" s="321"/>
      <c r="BND4" s="321"/>
      <c r="BNE4" s="321"/>
      <c r="BNF4" s="321"/>
      <c r="BNG4" s="321"/>
      <c r="BNH4" s="321"/>
      <c r="BNI4" s="321"/>
      <c r="BNJ4" s="321"/>
      <c r="BNK4" s="321"/>
      <c r="BNL4" s="321"/>
      <c r="BNM4" s="321"/>
      <c r="BNN4" s="321"/>
      <c r="BNO4" s="321"/>
      <c r="BNP4" s="321"/>
      <c r="BNQ4" s="321"/>
      <c r="BNR4" s="321"/>
      <c r="BNS4" s="321"/>
      <c r="BNT4" s="321"/>
      <c r="BNU4" s="321"/>
      <c r="BNV4" s="321"/>
      <c r="BNW4" s="321"/>
      <c r="BNX4" s="321"/>
      <c r="BNY4" s="321"/>
      <c r="BNZ4" s="321"/>
      <c r="BOA4" s="321"/>
      <c r="BOB4" s="321"/>
      <c r="BOC4" s="321"/>
      <c r="BOD4" s="321"/>
      <c r="BOE4" s="321"/>
      <c r="BOF4" s="321"/>
      <c r="BOG4" s="321"/>
      <c r="BOH4" s="321"/>
      <c r="BOI4" s="321"/>
      <c r="BOJ4" s="321"/>
      <c r="BOK4" s="321"/>
      <c r="BOL4" s="321"/>
      <c r="BOM4" s="321"/>
      <c r="BON4" s="321"/>
      <c r="BOO4" s="321"/>
      <c r="BOP4" s="321"/>
      <c r="BOQ4" s="321"/>
      <c r="BOR4" s="321"/>
      <c r="BOS4" s="321"/>
      <c r="BOT4" s="321"/>
      <c r="BOU4" s="321"/>
      <c r="BOV4" s="321"/>
      <c r="BOW4" s="321"/>
      <c r="BOX4" s="321"/>
      <c r="BOY4" s="321"/>
      <c r="BOZ4" s="321"/>
      <c r="BPA4" s="321"/>
      <c r="BPB4" s="321"/>
      <c r="BPC4" s="321"/>
      <c r="BPD4" s="321"/>
      <c r="BPE4" s="321"/>
      <c r="BPF4" s="321"/>
      <c r="BPG4" s="321"/>
      <c r="BPH4" s="321"/>
      <c r="BPI4" s="321"/>
      <c r="BPJ4" s="321"/>
      <c r="BPK4" s="321"/>
      <c r="BPL4" s="321"/>
      <c r="BPM4" s="321"/>
      <c r="BPN4" s="321"/>
      <c r="BPO4" s="321"/>
      <c r="BPP4" s="321"/>
      <c r="BPQ4" s="321"/>
      <c r="BPR4" s="321"/>
      <c r="BPS4" s="321"/>
      <c r="BPT4" s="321"/>
      <c r="BPU4" s="321"/>
      <c r="BPV4" s="321"/>
      <c r="BPW4" s="321"/>
      <c r="BPX4" s="321"/>
      <c r="BPY4" s="321"/>
      <c r="BPZ4" s="321"/>
      <c r="BQA4" s="321"/>
      <c r="BQB4" s="321"/>
      <c r="BQC4" s="321"/>
      <c r="BQD4" s="321"/>
      <c r="BQE4" s="321"/>
      <c r="BQF4" s="321"/>
      <c r="BQG4" s="321"/>
      <c r="BQH4" s="321"/>
      <c r="BQI4" s="321"/>
      <c r="BQJ4" s="321"/>
      <c r="BQK4" s="321"/>
      <c r="BQL4" s="321"/>
      <c r="BQM4" s="321"/>
      <c r="BQN4" s="321"/>
      <c r="BQO4" s="321"/>
      <c r="BQP4" s="321"/>
      <c r="BQQ4" s="321"/>
      <c r="BQR4" s="321"/>
      <c r="BQS4" s="321"/>
      <c r="BQT4" s="321"/>
      <c r="BQU4" s="321"/>
      <c r="BQV4" s="321"/>
      <c r="BQW4" s="321"/>
      <c r="BQX4" s="321"/>
      <c r="BQY4" s="321"/>
      <c r="BQZ4" s="321"/>
      <c r="BRA4" s="321"/>
      <c r="BRB4" s="321"/>
      <c r="BRC4" s="321"/>
      <c r="BRD4" s="321"/>
      <c r="BRE4" s="321"/>
      <c r="BRF4" s="321"/>
      <c r="BRG4" s="321"/>
      <c r="BRH4" s="321"/>
      <c r="BRI4" s="321"/>
      <c r="BRJ4" s="321"/>
      <c r="BRK4" s="321"/>
      <c r="BRL4" s="321"/>
      <c r="BRM4" s="321"/>
      <c r="BRN4" s="321"/>
      <c r="BRO4" s="321"/>
      <c r="BRP4" s="321"/>
      <c r="BRQ4" s="321"/>
      <c r="BRR4" s="321"/>
      <c r="BRS4" s="321"/>
      <c r="BRT4" s="321"/>
      <c r="BRU4" s="321"/>
      <c r="BRV4" s="321"/>
      <c r="BRW4" s="321"/>
      <c r="BRX4" s="321"/>
      <c r="BRY4" s="321"/>
      <c r="BRZ4" s="321"/>
      <c r="BSA4" s="321"/>
      <c r="BSB4" s="321"/>
      <c r="BSC4" s="321"/>
      <c r="BSD4" s="321"/>
      <c r="BSE4" s="321"/>
      <c r="BSF4" s="321"/>
      <c r="BSG4" s="321"/>
      <c r="BSH4" s="321"/>
      <c r="BSI4" s="321"/>
      <c r="BSJ4" s="321"/>
      <c r="BSK4" s="321"/>
      <c r="BSL4" s="321"/>
      <c r="BSM4" s="321"/>
      <c r="BSN4" s="321"/>
      <c r="BSO4" s="321"/>
      <c r="BSP4" s="321"/>
      <c r="BSQ4" s="321"/>
      <c r="BSR4" s="321"/>
      <c r="BSS4" s="321"/>
      <c r="BST4" s="321"/>
      <c r="BSU4" s="321"/>
      <c r="BSV4" s="321"/>
      <c r="BSW4" s="321"/>
      <c r="BSX4" s="321"/>
      <c r="BSY4" s="321"/>
      <c r="BSZ4" s="321"/>
      <c r="BTA4" s="321"/>
      <c r="BTB4" s="321"/>
      <c r="BTC4" s="321"/>
      <c r="BTD4" s="321"/>
      <c r="BTE4" s="321"/>
      <c r="BTF4" s="321"/>
      <c r="BTG4" s="321"/>
      <c r="BTH4" s="321"/>
      <c r="BTI4" s="321"/>
      <c r="BTJ4" s="321"/>
      <c r="BTK4" s="321"/>
      <c r="BTL4" s="321"/>
      <c r="BTM4" s="321"/>
      <c r="BTN4" s="321"/>
      <c r="BTO4" s="321"/>
      <c r="BTP4" s="321"/>
      <c r="BTQ4" s="321"/>
      <c r="BTR4" s="321"/>
      <c r="BTS4" s="321"/>
      <c r="BTT4" s="321"/>
      <c r="BTU4" s="321"/>
      <c r="BTV4" s="321"/>
      <c r="BTW4" s="321"/>
      <c r="BTX4" s="321"/>
      <c r="BTY4" s="321"/>
      <c r="BTZ4" s="321"/>
      <c r="BUA4" s="321"/>
      <c r="BUB4" s="321"/>
      <c r="BUC4" s="321"/>
      <c r="BUD4" s="321"/>
      <c r="BUE4" s="321"/>
      <c r="BUF4" s="321"/>
      <c r="BUG4" s="321"/>
      <c r="BUH4" s="321"/>
      <c r="BUI4" s="321"/>
      <c r="BUJ4" s="321"/>
      <c r="BUK4" s="321"/>
      <c r="BUL4" s="321"/>
      <c r="BUM4" s="321"/>
      <c r="BUN4" s="321"/>
      <c r="BUO4" s="321"/>
      <c r="BUP4" s="321"/>
      <c r="BUQ4" s="321"/>
      <c r="BUR4" s="321"/>
      <c r="BUS4" s="321"/>
      <c r="BUT4" s="321"/>
      <c r="BUU4" s="321"/>
      <c r="BUV4" s="321"/>
      <c r="BUW4" s="321"/>
      <c r="BUX4" s="321"/>
      <c r="BUY4" s="321"/>
      <c r="BUZ4" s="321"/>
      <c r="BVA4" s="321"/>
      <c r="BVB4" s="321"/>
      <c r="BVC4" s="321"/>
      <c r="BVD4" s="321"/>
      <c r="BVE4" s="321"/>
      <c r="BVF4" s="321"/>
      <c r="BVG4" s="321"/>
      <c r="BVH4" s="321"/>
      <c r="BVI4" s="321"/>
      <c r="BVJ4" s="321"/>
      <c r="BVK4" s="321"/>
      <c r="BVL4" s="321"/>
      <c r="BVM4" s="321"/>
      <c r="BVN4" s="321"/>
      <c r="BVO4" s="321"/>
      <c r="BVP4" s="321"/>
      <c r="BVQ4" s="321"/>
      <c r="BVR4" s="321"/>
      <c r="BVS4" s="321"/>
      <c r="BVT4" s="321"/>
      <c r="BVU4" s="321"/>
      <c r="BVV4" s="321"/>
      <c r="BVW4" s="321"/>
      <c r="BVX4" s="321"/>
      <c r="BVY4" s="321"/>
      <c r="BVZ4" s="321"/>
      <c r="BWA4" s="321"/>
      <c r="BWB4" s="321"/>
      <c r="BWC4" s="321"/>
      <c r="BWD4" s="321"/>
      <c r="BWE4" s="321"/>
      <c r="BWF4" s="321"/>
      <c r="BWG4" s="321"/>
      <c r="BWH4" s="321"/>
      <c r="BWI4" s="321"/>
      <c r="BWJ4" s="321"/>
      <c r="BWK4" s="321"/>
      <c r="BWL4" s="321"/>
      <c r="BWM4" s="321"/>
      <c r="BWN4" s="321"/>
      <c r="BWO4" s="321"/>
      <c r="BWP4" s="321"/>
      <c r="BWQ4" s="321"/>
      <c r="BWR4" s="321"/>
      <c r="BWS4" s="321"/>
      <c r="BWT4" s="321"/>
      <c r="BWU4" s="321"/>
      <c r="BWV4" s="321"/>
      <c r="BWW4" s="321"/>
      <c r="BWX4" s="321"/>
      <c r="BWY4" s="321"/>
      <c r="BWZ4" s="321"/>
      <c r="BXA4" s="321"/>
      <c r="BXB4" s="321"/>
      <c r="BXC4" s="321"/>
      <c r="BXD4" s="321"/>
      <c r="BXE4" s="321"/>
      <c r="BXF4" s="321"/>
      <c r="BXG4" s="321"/>
      <c r="BXH4" s="321"/>
      <c r="BXI4" s="321"/>
      <c r="BXJ4" s="321"/>
      <c r="BXK4" s="321"/>
      <c r="BXL4" s="321"/>
      <c r="BXM4" s="321"/>
      <c r="BXN4" s="321"/>
      <c r="BXO4" s="321"/>
      <c r="BXP4" s="321"/>
      <c r="BXQ4" s="321"/>
      <c r="BXR4" s="321"/>
      <c r="BXS4" s="321"/>
      <c r="BXT4" s="321"/>
      <c r="BXU4" s="321"/>
      <c r="BXV4" s="321"/>
      <c r="BXW4" s="321"/>
      <c r="BXX4" s="321"/>
      <c r="BXY4" s="321"/>
      <c r="BXZ4" s="321"/>
      <c r="BYA4" s="321"/>
      <c r="BYB4" s="321"/>
      <c r="BYC4" s="321"/>
      <c r="BYD4" s="321"/>
      <c r="BYE4" s="321"/>
      <c r="BYF4" s="321"/>
      <c r="BYG4" s="321"/>
      <c r="BYH4" s="321"/>
      <c r="BYI4" s="321"/>
      <c r="BYJ4" s="321"/>
      <c r="BYK4" s="321"/>
      <c r="BYL4" s="321"/>
      <c r="BYM4" s="321"/>
      <c r="BYN4" s="321"/>
      <c r="BYO4" s="321"/>
      <c r="BYP4" s="321"/>
      <c r="BYQ4" s="321"/>
      <c r="BYR4" s="321"/>
      <c r="BYS4" s="321"/>
      <c r="BYT4" s="321"/>
      <c r="BYU4" s="321"/>
      <c r="BYV4" s="321"/>
      <c r="BYW4" s="321"/>
      <c r="BYX4" s="321"/>
      <c r="BYY4" s="321"/>
      <c r="BYZ4" s="321"/>
      <c r="BZA4" s="321"/>
      <c r="BZB4" s="321"/>
      <c r="BZC4" s="321"/>
      <c r="BZD4" s="321"/>
      <c r="BZE4" s="321"/>
      <c r="BZF4" s="321"/>
      <c r="BZG4" s="321"/>
      <c r="BZH4" s="321"/>
      <c r="BZI4" s="321"/>
      <c r="BZJ4" s="321"/>
      <c r="BZK4" s="321"/>
      <c r="BZL4" s="321"/>
      <c r="BZM4" s="321"/>
      <c r="BZN4" s="321"/>
      <c r="BZO4" s="321"/>
      <c r="BZP4" s="321"/>
      <c r="BZQ4" s="321"/>
      <c r="BZR4" s="321"/>
      <c r="BZS4" s="321"/>
      <c r="BZT4" s="321"/>
      <c r="BZU4" s="321"/>
      <c r="BZV4" s="321"/>
      <c r="BZW4" s="321"/>
      <c r="BZX4" s="321"/>
      <c r="BZY4" s="321"/>
      <c r="BZZ4" s="321"/>
      <c r="CAA4" s="321"/>
      <c r="CAB4" s="321"/>
      <c r="CAC4" s="321"/>
      <c r="CAD4" s="321"/>
      <c r="CAE4" s="321"/>
      <c r="CAF4" s="321"/>
      <c r="CAG4" s="321"/>
      <c r="CAH4" s="321"/>
      <c r="CAI4" s="321"/>
      <c r="CAJ4" s="321"/>
      <c r="CAK4" s="321"/>
      <c r="CAL4" s="321"/>
      <c r="CAM4" s="321"/>
      <c r="CAN4" s="321"/>
      <c r="CAO4" s="321"/>
      <c r="CAP4" s="321"/>
      <c r="CAQ4" s="321"/>
      <c r="CAR4" s="321"/>
      <c r="CAS4" s="321"/>
      <c r="CAT4" s="321"/>
      <c r="CAU4" s="321"/>
      <c r="CAV4" s="321"/>
      <c r="CAW4" s="321"/>
      <c r="CAX4" s="321"/>
      <c r="CAY4" s="321"/>
      <c r="CAZ4" s="321"/>
      <c r="CBA4" s="321"/>
      <c r="CBB4" s="321"/>
      <c r="CBC4" s="321"/>
      <c r="CBD4" s="321"/>
      <c r="CBE4" s="321"/>
      <c r="CBF4" s="321"/>
      <c r="CBG4" s="321"/>
      <c r="CBH4" s="321"/>
      <c r="CBI4" s="321"/>
      <c r="CBJ4" s="321"/>
      <c r="CBK4" s="321"/>
      <c r="CBL4" s="321"/>
      <c r="CBM4" s="321"/>
      <c r="CBN4" s="321"/>
      <c r="CBO4" s="321"/>
      <c r="CBP4" s="321"/>
      <c r="CBQ4" s="321"/>
      <c r="CBR4" s="321"/>
      <c r="CBS4" s="321"/>
      <c r="CBT4" s="321"/>
      <c r="CBU4" s="321"/>
      <c r="CBV4" s="321"/>
      <c r="CBW4" s="321"/>
      <c r="CBX4" s="321"/>
      <c r="CBY4" s="321"/>
      <c r="CBZ4" s="321"/>
      <c r="CCA4" s="321"/>
      <c r="CCB4" s="321"/>
      <c r="CCC4" s="321"/>
      <c r="CCD4" s="321"/>
      <c r="CCE4" s="321"/>
      <c r="CCF4" s="321"/>
      <c r="CCG4" s="321"/>
      <c r="CCH4" s="321"/>
      <c r="CCI4" s="321"/>
      <c r="CCJ4" s="321"/>
      <c r="CCK4" s="321"/>
      <c r="CCL4" s="321"/>
      <c r="CCM4" s="321"/>
      <c r="CCN4" s="321"/>
      <c r="CCO4" s="321"/>
      <c r="CCP4" s="321"/>
      <c r="CCQ4" s="321"/>
      <c r="CCR4" s="321"/>
      <c r="CCS4" s="321"/>
      <c r="CCT4" s="321"/>
      <c r="CCU4" s="321"/>
      <c r="CCV4" s="321"/>
      <c r="CCW4" s="321"/>
      <c r="CCX4" s="321"/>
      <c r="CCY4" s="321"/>
      <c r="CCZ4" s="321"/>
      <c r="CDA4" s="321"/>
      <c r="CDB4" s="321"/>
      <c r="CDC4" s="321"/>
      <c r="CDD4" s="321"/>
      <c r="CDE4" s="321"/>
      <c r="CDF4" s="321"/>
      <c r="CDG4" s="321"/>
      <c r="CDH4" s="321"/>
      <c r="CDI4" s="321"/>
      <c r="CDJ4" s="321"/>
      <c r="CDK4" s="321"/>
      <c r="CDL4" s="321"/>
      <c r="CDM4" s="321"/>
      <c r="CDN4" s="321"/>
      <c r="CDO4" s="321"/>
      <c r="CDP4" s="321"/>
      <c r="CDQ4" s="321"/>
      <c r="CDR4" s="321"/>
      <c r="CDS4" s="321"/>
      <c r="CDT4" s="321"/>
      <c r="CDU4" s="321"/>
      <c r="CDV4" s="321"/>
      <c r="CDW4" s="321"/>
      <c r="CDX4" s="321"/>
      <c r="CDY4" s="321"/>
      <c r="CDZ4" s="321"/>
      <c r="CEA4" s="321"/>
      <c r="CEB4" s="321"/>
      <c r="CEC4" s="321"/>
      <c r="CED4" s="321"/>
      <c r="CEE4" s="321"/>
      <c r="CEF4" s="321"/>
      <c r="CEG4" s="321"/>
      <c r="CEH4" s="321"/>
      <c r="CEI4" s="321"/>
      <c r="CEJ4" s="321"/>
      <c r="CEK4" s="321"/>
      <c r="CEL4" s="321"/>
      <c r="CEM4" s="321"/>
      <c r="CEN4" s="321"/>
      <c r="CEO4" s="321"/>
      <c r="CEP4" s="321"/>
      <c r="CEQ4" s="321"/>
      <c r="CER4" s="321"/>
      <c r="CES4" s="321"/>
      <c r="CET4" s="321"/>
      <c r="CEU4" s="321"/>
      <c r="CEV4" s="321"/>
      <c r="CEW4" s="321"/>
      <c r="CEX4" s="321"/>
      <c r="CEY4" s="321"/>
      <c r="CEZ4" s="321"/>
      <c r="CFA4" s="321"/>
      <c r="CFB4" s="321"/>
      <c r="CFC4" s="321"/>
      <c r="CFD4" s="321"/>
      <c r="CFE4" s="321"/>
      <c r="CFF4" s="321"/>
      <c r="CFG4" s="321"/>
      <c r="CFH4" s="321"/>
      <c r="CFI4" s="321"/>
      <c r="CFJ4" s="321"/>
      <c r="CFK4" s="321"/>
      <c r="CFL4" s="321"/>
      <c r="CFM4" s="321"/>
      <c r="CFN4" s="321"/>
      <c r="CFO4" s="321"/>
      <c r="CFP4" s="321"/>
      <c r="CFQ4" s="321"/>
      <c r="CFR4" s="321"/>
      <c r="CFS4" s="321"/>
      <c r="CFT4" s="321"/>
      <c r="CFU4" s="321"/>
      <c r="CFV4" s="321"/>
      <c r="CFW4" s="321"/>
      <c r="CFX4" s="321"/>
      <c r="CFY4" s="321"/>
      <c r="CFZ4" s="321"/>
      <c r="CGA4" s="321"/>
      <c r="CGB4" s="321"/>
      <c r="CGC4" s="321"/>
      <c r="CGD4" s="321"/>
      <c r="CGE4" s="321"/>
      <c r="CGF4" s="321"/>
      <c r="CGG4" s="321"/>
      <c r="CGH4" s="321"/>
      <c r="CGI4" s="321"/>
      <c r="CGJ4" s="321"/>
      <c r="CGK4" s="321"/>
      <c r="CGL4" s="321"/>
      <c r="CGM4" s="321"/>
      <c r="CGN4" s="321"/>
      <c r="CGO4" s="321"/>
      <c r="CGP4" s="321"/>
      <c r="CGQ4" s="321"/>
      <c r="CGR4" s="321"/>
      <c r="CGS4" s="321"/>
      <c r="CGT4" s="321"/>
      <c r="CGU4" s="321"/>
      <c r="CGV4" s="321"/>
      <c r="CGW4" s="321"/>
      <c r="CGX4" s="321"/>
      <c r="CGY4" s="321"/>
      <c r="CGZ4" s="321"/>
      <c r="CHA4" s="321"/>
      <c r="CHB4" s="321"/>
      <c r="CHC4" s="321"/>
      <c r="CHD4" s="321"/>
      <c r="CHE4" s="321"/>
      <c r="CHF4" s="321"/>
      <c r="CHG4" s="321"/>
      <c r="CHH4" s="321"/>
      <c r="CHI4" s="321"/>
      <c r="CHJ4" s="321"/>
      <c r="CHK4" s="321"/>
      <c r="CHL4" s="321"/>
      <c r="CHM4" s="321"/>
      <c r="CHN4" s="321"/>
      <c r="CHO4" s="321"/>
      <c r="CHP4" s="321"/>
      <c r="CHQ4" s="321"/>
      <c r="CHR4" s="321"/>
      <c r="CHS4" s="321"/>
      <c r="CHT4" s="321"/>
      <c r="CHU4" s="321"/>
      <c r="CHV4" s="321"/>
      <c r="CHW4" s="321"/>
      <c r="CHX4" s="321"/>
      <c r="CHY4" s="321"/>
      <c r="CHZ4" s="321"/>
      <c r="CIA4" s="321"/>
      <c r="CIB4" s="321"/>
      <c r="CIC4" s="321"/>
      <c r="CID4" s="321"/>
      <c r="CIE4" s="321"/>
      <c r="CIF4" s="321"/>
      <c r="CIG4" s="321"/>
      <c r="CIH4" s="321"/>
      <c r="CII4" s="321"/>
      <c r="CIJ4" s="321"/>
      <c r="CIK4" s="321"/>
      <c r="CIL4" s="321"/>
      <c r="CIM4" s="321"/>
      <c r="CIN4" s="321"/>
      <c r="CIO4" s="321"/>
      <c r="CIP4" s="321"/>
      <c r="CIQ4" s="321"/>
      <c r="CIR4" s="321"/>
      <c r="CIS4" s="321"/>
      <c r="CIT4" s="321"/>
      <c r="CIU4" s="321"/>
      <c r="CIV4" s="321"/>
      <c r="CIW4" s="321"/>
      <c r="CIX4" s="321"/>
      <c r="CIY4" s="321"/>
      <c r="CIZ4" s="321"/>
      <c r="CJA4" s="321"/>
      <c r="CJB4" s="321"/>
      <c r="CJC4" s="321"/>
      <c r="CJD4" s="321"/>
      <c r="CJE4" s="321"/>
      <c r="CJF4" s="321"/>
      <c r="CJG4" s="321"/>
      <c r="CJH4" s="321"/>
      <c r="CJI4" s="321"/>
      <c r="CJJ4" s="321"/>
      <c r="CJK4" s="321"/>
      <c r="CJL4" s="321"/>
      <c r="CJM4" s="321"/>
      <c r="CJN4" s="321"/>
      <c r="CJO4" s="321"/>
      <c r="CJP4" s="321"/>
      <c r="CJQ4" s="321"/>
      <c r="CJR4" s="321"/>
      <c r="CJS4" s="321"/>
      <c r="CJT4" s="321"/>
      <c r="CJU4" s="321"/>
      <c r="CJV4" s="321"/>
      <c r="CJW4" s="321"/>
      <c r="CJX4" s="321"/>
      <c r="CJY4" s="321"/>
      <c r="CJZ4" s="321"/>
      <c r="CKA4" s="321"/>
      <c r="CKB4" s="321"/>
      <c r="CKC4" s="321"/>
      <c r="CKD4" s="321"/>
      <c r="CKE4" s="321"/>
      <c r="CKF4" s="321"/>
      <c r="CKG4" s="321"/>
      <c r="CKH4" s="321"/>
      <c r="CKI4" s="321"/>
      <c r="CKJ4" s="321"/>
      <c r="CKK4" s="321"/>
      <c r="CKL4" s="321"/>
      <c r="CKM4" s="321"/>
      <c r="CKN4" s="321"/>
      <c r="CKO4" s="321"/>
      <c r="CKP4" s="321"/>
      <c r="CKQ4" s="321"/>
      <c r="CKR4" s="321"/>
      <c r="CKS4" s="321"/>
      <c r="CKT4" s="321"/>
      <c r="CKU4" s="321"/>
      <c r="CKV4" s="321"/>
      <c r="CKW4" s="321"/>
      <c r="CKX4" s="321"/>
      <c r="CKY4" s="321"/>
      <c r="CKZ4" s="321"/>
      <c r="CLA4" s="321"/>
      <c r="CLB4" s="321"/>
      <c r="CLC4" s="321"/>
      <c r="CLD4" s="321"/>
      <c r="CLE4" s="321"/>
      <c r="CLF4" s="321"/>
      <c r="CLG4" s="321"/>
      <c r="CLH4" s="321"/>
      <c r="CLI4" s="321"/>
      <c r="CLJ4" s="321"/>
      <c r="CLK4" s="321"/>
      <c r="CLL4" s="321"/>
      <c r="CLM4" s="321"/>
      <c r="CLN4" s="321"/>
      <c r="CLO4" s="321"/>
      <c r="CLP4" s="321"/>
      <c r="CLQ4" s="321"/>
      <c r="CLR4" s="321"/>
      <c r="CLS4" s="321"/>
      <c r="CLT4" s="321"/>
      <c r="CLU4" s="321"/>
      <c r="CLV4" s="321"/>
      <c r="CLW4" s="321"/>
      <c r="CLX4" s="321"/>
      <c r="CLY4" s="321"/>
      <c r="CLZ4" s="321"/>
      <c r="CMA4" s="321"/>
      <c r="CMB4" s="321"/>
      <c r="CMC4" s="321"/>
      <c r="CMD4" s="321"/>
      <c r="CME4" s="321"/>
      <c r="CMF4" s="321"/>
      <c r="CMG4" s="321"/>
      <c r="CMH4" s="321"/>
      <c r="CMI4" s="321"/>
      <c r="CMJ4" s="321"/>
      <c r="CMK4" s="321"/>
      <c r="CML4" s="321"/>
      <c r="CMM4" s="321"/>
      <c r="CMN4" s="321"/>
      <c r="CMO4" s="321"/>
      <c r="CMP4" s="321"/>
      <c r="CMQ4" s="321"/>
      <c r="CMR4" s="321"/>
      <c r="CMS4" s="321"/>
      <c r="CMT4" s="321"/>
      <c r="CMU4" s="321"/>
      <c r="CMV4" s="321"/>
      <c r="CMW4" s="321"/>
      <c r="CMX4" s="321"/>
      <c r="CMY4" s="321"/>
      <c r="CMZ4" s="321"/>
      <c r="CNA4" s="321"/>
      <c r="CNB4" s="321"/>
      <c r="CNC4" s="321"/>
      <c r="CND4" s="321"/>
      <c r="CNE4" s="321"/>
      <c r="CNF4" s="321"/>
      <c r="CNG4" s="321"/>
      <c r="CNH4" s="321"/>
      <c r="CNI4" s="321"/>
      <c r="CNJ4" s="321"/>
      <c r="CNK4" s="321"/>
      <c r="CNL4" s="321"/>
      <c r="CNM4" s="321"/>
      <c r="CNN4" s="321"/>
      <c r="CNO4" s="321"/>
      <c r="CNP4" s="321"/>
      <c r="CNQ4" s="321"/>
      <c r="CNR4" s="321"/>
      <c r="CNS4" s="321"/>
      <c r="CNT4" s="321"/>
      <c r="CNU4" s="321"/>
      <c r="CNV4" s="321"/>
      <c r="CNW4" s="321"/>
      <c r="CNX4" s="321"/>
      <c r="CNY4" s="321"/>
      <c r="CNZ4" s="321"/>
      <c r="COA4" s="321"/>
      <c r="COB4" s="321"/>
      <c r="COC4" s="321"/>
      <c r="COD4" s="321"/>
      <c r="COE4" s="321"/>
      <c r="COF4" s="321"/>
      <c r="COG4" s="321"/>
      <c r="COH4" s="321"/>
      <c r="COI4" s="321"/>
      <c r="COJ4" s="321"/>
      <c r="COK4" s="321"/>
      <c r="COL4" s="321"/>
      <c r="COM4" s="321"/>
      <c r="CON4" s="321"/>
      <c r="COO4" s="321"/>
      <c r="COP4" s="321"/>
      <c r="COQ4" s="321"/>
      <c r="COR4" s="321"/>
      <c r="COS4" s="321"/>
      <c r="COT4" s="321"/>
      <c r="COU4" s="321"/>
      <c r="COV4" s="321"/>
      <c r="COW4" s="321"/>
      <c r="COX4" s="321"/>
      <c r="COY4" s="321"/>
      <c r="COZ4" s="321"/>
      <c r="CPA4" s="321"/>
      <c r="CPB4" s="321"/>
      <c r="CPC4" s="321"/>
      <c r="CPD4" s="321"/>
      <c r="CPE4" s="321"/>
      <c r="CPF4" s="321"/>
      <c r="CPG4" s="321"/>
      <c r="CPH4" s="321"/>
      <c r="CPI4" s="321"/>
      <c r="CPJ4" s="321"/>
      <c r="CPK4" s="321"/>
      <c r="CPL4" s="321"/>
      <c r="CPM4" s="321"/>
      <c r="CPN4" s="321"/>
      <c r="CPO4" s="321"/>
      <c r="CPP4" s="321"/>
      <c r="CPQ4" s="321"/>
      <c r="CPR4" s="321"/>
      <c r="CPS4" s="321"/>
      <c r="CPT4" s="321"/>
      <c r="CPU4" s="321"/>
      <c r="CPV4" s="321"/>
      <c r="CPW4" s="321"/>
      <c r="CPX4" s="321"/>
      <c r="CPY4" s="321"/>
      <c r="CPZ4" s="321"/>
      <c r="CQA4" s="321"/>
      <c r="CQB4" s="321"/>
      <c r="CQC4" s="321"/>
      <c r="CQD4" s="321"/>
      <c r="CQE4" s="321"/>
      <c r="CQF4" s="321"/>
      <c r="CQG4" s="321"/>
      <c r="CQH4" s="321"/>
      <c r="CQI4" s="321"/>
      <c r="CQJ4" s="321"/>
      <c r="CQK4" s="321"/>
      <c r="CQL4" s="321"/>
      <c r="CQM4" s="321"/>
      <c r="CQN4" s="321"/>
      <c r="CQO4" s="321"/>
      <c r="CQP4" s="321"/>
      <c r="CQQ4" s="321"/>
      <c r="CQR4" s="321"/>
      <c r="CQS4" s="321"/>
      <c r="CQT4" s="321"/>
      <c r="CQU4" s="321"/>
      <c r="CQV4" s="321"/>
      <c r="CQW4" s="321"/>
      <c r="CQX4" s="321"/>
      <c r="CQY4" s="321"/>
      <c r="CQZ4" s="321"/>
      <c r="CRA4" s="321"/>
      <c r="CRB4" s="321"/>
      <c r="CRC4" s="321"/>
      <c r="CRD4" s="321"/>
      <c r="CRE4" s="321"/>
      <c r="CRF4" s="321"/>
      <c r="CRG4" s="321"/>
      <c r="CRH4" s="321"/>
      <c r="CRI4" s="321"/>
      <c r="CRJ4" s="321"/>
      <c r="CRK4" s="321"/>
      <c r="CRL4" s="321"/>
      <c r="CRM4" s="321"/>
      <c r="CRN4" s="321"/>
      <c r="CRO4" s="321"/>
      <c r="CRP4" s="321"/>
      <c r="CRQ4" s="321"/>
      <c r="CRR4" s="321"/>
      <c r="CRS4" s="321"/>
      <c r="CRT4" s="321"/>
      <c r="CRU4" s="321"/>
      <c r="CRV4" s="321"/>
      <c r="CRW4" s="321"/>
      <c r="CRX4" s="321"/>
      <c r="CRY4" s="321"/>
      <c r="CRZ4" s="321"/>
      <c r="CSA4" s="321"/>
      <c r="CSB4" s="321"/>
      <c r="CSC4" s="321"/>
      <c r="CSD4" s="321"/>
      <c r="CSE4" s="321"/>
      <c r="CSF4" s="321"/>
      <c r="CSG4" s="321"/>
      <c r="CSH4" s="321"/>
      <c r="CSI4" s="321"/>
      <c r="CSJ4" s="321"/>
      <c r="CSK4" s="321"/>
      <c r="CSL4" s="321"/>
      <c r="CSM4" s="321"/>
      <c r="CSN4" s="321"/>
      <c r="CSO4" s="321"/>
      <c r="CSP4" s="321"/>
      <c r="CSQ4" s="321"/>
      <c r="CSR4" s="321"/>
      <c r="CSS4" s="321"/>
      <c r="CST4" s="321"/>
      <c r="CSU4" s="321"/>
      <c r="CSV4" s="321"/>
      <c r="CSW4" s="321"/>
      <c r="CSX4" s="321"/>
      <c r="CSY4" s="321"/>
      <c r="CSZ4" s="321"/>
      <c r="CTA4" s="321"/>
      <c r="CTB4" s="321"/>
      <c r="CTC4" s="321"/>
      <c r="CTD4" s="321"/>
      <c r="CTE4" s="321"/>
      <c r="CTF4" s="321"/>
      <c r="CTG4" s="321"/>
      <c r="CTH4" s="321"/>
      <c r="CTI4" s="321"/>
      <c r="CTJ4" s="321"/>
      <c r="CTK4" s="321"/>
      <c r="CTL4" s="321"/>
      <c r="CTM4" s="321"/>
      <c r="CTN4" s="321"/>
      <c r="CTO4" s="321"/>
      <c r="CTP4" s="321"/>
      <c r="CTQ4" s="321"/>
      <c r="CTR4" s="321"/>
      <c r="CTS4" s="321"/>
      <c r="CTT4" s="321"/>
      <c r="CTU4" s="321"/>
      <c r="CTV4" s="321"/>
      <c r="CTW4" s="321"/>
      <c r="CTX4" s="321"/>
      <c r="CTY4" s="321"/>
      <c r="CTZ4" s="321"/>
      <c r="CUA4" s="321"/>
      <c r="CUB4" s="321"/>
      <c r="CUC4" s="321"/>
      <c r="CUD4" s="321"/>
      <c r="CUE4" s="321"/>
      <c r="CUF4" s="321"/>
      <c r="CUG4" s="321"/>
      <c r="CUH4" s="321"/>
      <c r="CUI4" s="321"/>
      <c r="CUJ4" s="321"/>
      <c r="CUK4" s="321"/>
      <c r="CUL4" s="321"/>
      <c r="CUM4" s="321"/>
      <c r="CUN4" s="321"/>
      <c r="CUO4" s="321"/>
      <c r="CUP4" s="321"/>
      <c r="CUQ4" s="321"/>
      <c r="CUR4" s="321"/>
      <c r="CUS4" s="321"/>
      <c r="CUT4" s="321"/>
      <c r="CUU4" s="321"/>
      <c r="CUV4" s="321"/>
      <c r="CUW4" s="321"/>
      <c r="CUX4" s="321"/>
      <c r="CUY4" s="321"/>
      <c r="CUZ4" s="321"/>
      <c r="CVA4" s="321"/>
      <c r="CVB4" s="321"/>
      <c r="CVC4" s="321"/>
      <c r="CVD4" s="321"/>
      <c r="CVE4" s="321"/>
      <c r="CVF4" s="321"/>
      <c r="CVG4" s="321"/>
      <c r="CVH4" s="321"/>
      <c r="CVI4" s="321"/>
      <c r="CVJ4" s="321"/>
      <c r="CVK4" s="321"/>
      <c r="CVL4" s="321"/>
      <c r="CVM4" s="321"/>
      <c r="CVN4" s="321"/>
      <c r="CVO4" s="321"/>
      <c r="CVP4" s="321"/>
      <c r="CVQ4" s="321"/>
      <c r="CVR4" s="321"/>
      <c r="CVS4" s="321"/>
      <c r="CVT4" s="321"/>
      <c r="CVU4" s="321"/>
      <c r="CVV4" s="321"/>
      <c r="CVW4" s="321"/>
      <c r="CVX4" s="321"/>
      <c r="CVY4" s="321"/>
      <c r="CVZ4" s="321"/>
      <c r="CWA4" s="321"/>
      <c r="CWB4" s="321"/>
      <c r="CWC4" s="321"/>
      <c r="CWD4" s="321"/>
      <c r="CWE4" s="321"/>
      <c r="CWF4" s="321"/>
      <c r="CWG4" s="321"/>
      <c r="CWH4" s="321"/>
      <c r="CWI4" s="321"/>
      <c r="CWJ4" s="321"/>
      <c r="CWK4" s="321"/>
      <c r="CWL4" s="321"/>
      <c r="CWM4" s="321"/>
      <c r="CWN4" s="321"/>
      <c r="CWO4" s="321"/>
      <c r="CWP4" s="321"/>
      <c r="CWQ4" s="321"/>
      <c r="CWR4" s="321"/>
      <c r="CWS4" s="321"/>
      <c r="CWT4" s="321"/>
      <c r="CWU4" s="321"/>
      <c r="CWV4" s="321"/>
      <c r="CWW4" s="321"/>
      <c r="CWX4" s="321"/>
      <c r="CWY4" s="321"/>
      <c r="CWZ4" s="321"/>
      <c r="CXA4" s="321"/>
      <c r="CXB4" s="321"/>
      <c r="CXC4" s="321"/>
      <c r="CXD4" s="321"/>
      <c r="CXE4" s="321"/>
      <c r="CXF4" s="321"/>
      <c r="CXG4" s="321"/>
      <c r="CXH4" s="321"/>
      <c r="CXI4" s="321"/>
      <c r="CXJ4" s="321"/>
      <c r="CXK4" s="321"/>
      <c r="CXL4" s="321"/>
      <c r="CXM4" s="321"/>
      <c r="CXN4" s="321"/>
      <c r="CXO4" s="321"/>
      <c r="CXP4" s="321"/>
      <c r="CXQ4" s="321"/>
      <c r="CXR4" s="321"/>
      <c r="CXS4" s="321"/>
      <c r="CXT4" s="321"/>
      <c r="CXU4" s="321"/>
      <c r="CXV4" s="321"/>
      <c r="CXW4" s="321"/>
      <c r="CXX4" s="321"/>
      <c r="CXY4" s="321"/>
      <c r="CXZ4" s="321"/>
      <c r="CYA4" s="321"/>
      <c r="CYB4" s="321"/>
      <c r="CYC4" s="321"/>
      <c r="CYD4" s="321"/>
      <c r="CYE4" s="321"/>
      <c r="CYF4" s="321"/>
      <c r="CYG4" s="321"/>
      <c r="CYH4" s="321"/>
      <c r="CYI4" s="321"/>
      <c r="CYJ4" s="321"/>
      <c r="CYK4" s="321"/>
      <c r="CYL4" s="321"/>
      <c r="CYM4" s="321"/>
      <c r="CYN4" s="321"/>
      <c r="CYO4" s="321"/>
      <c r="CYP4" s="321"/>
      <c r="CYQ4" s="321"/>
      <c r="CYR4" s="321"/>
      <c r="CYS4" s="321"/>
      <c r="CYT4" s="321"/>
      <c r="CYU4" s="321"/>
      <c r="CYV4" s="321"/>
      <c r="CYW4" s="321"/>
      <c r="CYX4" s="321"/>
      <c r="CYY4" s="321"/>
      <c r="CYZ4" s="321"/>
      <c r="CZA4" s="321"/>
      <c r="CZB4" s="321"/>
      <c r="CZC4" s="321"/>
      <c r="CZD4" s="321"/>
      <c r="CZE4" s="321"/>
      <c r="CZF4" s="321"/>
      <c r="CZG4" s="321"/>
      <c r="CZH4" s="321"/>
      <c r="CZI4" s="321"/>
      <c r="CZJ4" s="321"/>
      <c r="CZK4" s="321"/>
      <c r="CZL4" s="321"/>
      <c r="CZM4" s="321"/>
      <c r="CZN4" s="321"/>
      <c r="CZO4" s="321"/>
      <c r="CZP4" s="321"/>
      <c r="CZQ4" s="321"/>
      <c r="CZR4" s="321"/>
      <c r="CZS4" s="321"/>
      <c r="CZT4" s="321"/>
      <c r="CZU4" s="321"/>
      <c r="CZV4" s="321"/>
      <c r="CZW4" s="321"/>
      <c r="CZX4" s="321"/>
      <c r="CZY4" s="321"/>
      <c r="CZZ4" s="321"/>
      <c r="DAA4" s="321"/>
      <c r="DAB4" s="321"/>
      <c r="DAC4" s="321"/>
      <c r="DAD4" s="321"/>
      <c r="DAE4" s="321"/>
      <c r="DAF4" s="321"/>
      <c r="DAG4" s="321"/>
      <c r="DAH4" s="321"/>
      <c r="DAI4" s="321"/>
      <c r="DAJ4" s="321"/>
      <c r="DAK4" s="321"/>
      <c r="DAL4" s="321"/>
      <c r="DAM4" s="321"/>
      <c r="DAN4" s="321"/>
      <c r="DAO4" s="321"/>
      <c r="DAP4" s="321"/>
      <c r="DAQ4" s="321"/>
      <c r="DAR4" s="321"/>
      <c r="DAS4" s="321"/>
      <c r="DAT4" s="321"/>
      <c r="DAU4" s="321"/>
      <c r="DAV4" s="321"/>
      <c r="DAW4" s="321"/>
      <c r="DAX4" s="321"/>
      <c r="DAY4" s="321"/>
      <c r="DAZ4" s="321"/>
      <c r="DBA4" s="321"/>
      <c r="DBB4" s="321"/>
      <c r="DBC4" s="321"/>
      <c r="DBD4" s="321"/>
      <c r="DBE4" s="321"/>
      <c r="DBF4" s="321"/>
      <c r="DBG4" s="321"/>
      <c r="DBH4" s="321"/>
      <c r="DBI4" s="321"/>
      <c r="DBJ4" s="321"/>
      <c r="DBK4" s="321"/>
      <c r="DBL4" s="321"/>
      <c r="DBM4" s="321"/>
      <c r="DBN4" s="321"/>
      <c r="DBO4" s="321"/>
      <c r="DBP4" s="321"/>
      <c r="DBQ4" s="321"/>
      <c r="DBR4" s="321"/>
      <c r="DBS4" s="321"/>
      <c r="DBT4" s="321"/>
      <c r="DBU4" s="321"/>
      <c r="DBV4" s="321"/>
      <c r="DBW4" s="321"/>
      <c r="DBX4" s="321"/>
      <c r="DBY4" s="321"/>
      <c r="DBZ4" s="321"/>
      <c r="DCA4" s="321"/>
      <c r="DCB4" s="321"/>
      <c r="DCC4" s="321"/>
      <c r="DCD4" s="321"/>
      <c r="DCE4" s="321"/>
      <c r="DCF4" s="321"/>
      <c r="DCG4" s="321"/>
      <c r="DCH4" s="321"/>
      <c r="DCI4" s="321"/>
      <c r="DCJ4" s="321"/>
      <c r="DCK4" s="321"/>
      <c r="DCL4" s="321"/>
      <c r="DCM4" s="321"/>
      <c r="DCN4" s="321"/>
      <c r="DCO4" s="321"/>
      <c r="DCP4" s="321"/>
      <c r="DCQ4" s="321"/>
      <c r="DCR4" s="321"/>
      <c r="DCS4" s="321"/>
      <c r="DCT4" s="321"/>
      <c r="DCU4" s="321"/>
      <c r="DCV4" s="321"/>
      <c r="DCW4" s="321"/>
      <c r="DCX4" s="321"/>
      <c r="DCY4" s="321"/>
      <c r="DCZ4" s="321"/>
      <c r="DDA4" s="321"/>
      <c r="DDB4" s="321"/>
      <c r="DDC4" s="321"/>
      <c r="DDD4" s="321"/>
      <c r="DDE4" s="321"/>
      <c r="DDF4" s="321"/>
      <c r="DDG4" s="321"/>
      <c r="DDH4" s="321"/>
      <c r="DDI4" s="321"/>
      <c r="DDJ4" s="321"/>
      <c r="DDK4" s="321"/>
      <c r="DDL4" s="321"/>
      <c r="DDM4" s="321"/>
      <c r="DDN4" s="321"/>
      <c r="DDO4" s="321"/>
      <c r="DDP4" s="321"/>
      <c r="DDQ4" s="321"/>
      <c r="DDR4" s="321"/>
      <c r="DDS4" s="321"/>
      <c r="DDT4" s="321"/>
      <c r="DDU4" s="321"/>
      <c r="DDV4" s="321"/>
      <c r="DDW4" s="321"/>
      <c r="DDX4" s="321"/>
      <c r="DDY4" s="321"/>
      <c r="DDZ4" s="321"/>
      <c r="DEA4" s="321"/>
      <c r="DEB4" s="321"/>
      <c r="DEC4" s="321"/>
      <c r="DED4" s="321"/>
      <c r="DEE4" s="321"/>
      <c r="DEF4" s="321"/>
      <c r="DEG4" s="321"/>
      <c r="DEH4" s="321"/>
      <c r="DEI4" s="321"/>
      <c r="DEJ4" s="321"/>
      <c r="DEK4" s="321"/>
      <c r="DEL4" s="321"/>
      <c r="DEM4" s="321"/>
      <c r="DEN4" s="321"/>
      <c r="DEO4" s="321"/>
      <c r="DEP4" s="321"/>
      <c r="DEQ4" s="321"/>
      <c r="DER4" s="321"/>
      <c r="DES4" s="321"/>
      <c r="DET4" s="321"/>
      <c r="DEU4" s="321"/>
      <c r="DEV4" s="321"/>
      <c r="DEW4" s="321"/>
      <c r="DEX4" s="321"/>
      <c r="DEY4" s="321"/>
      <c r="DEZ4" s="321"/>
      <c r="DFA4" s="321"/>
      <c r="DFB4" s="321"/>
      <c r="DFC4" s="321"/>
      <c r="DFD4" s="321"/>
      <c r="DFE4" s="321"/>
      <c r="DFF4" s="321"/>
      <c r="DFG4" s="321"/>
      <c r="DFH4" s="321"/>
      <c r="DFI4" s="321"/>
      <c r="DFJ4" s="321"/>
      <c r="DFK4" s="321"/>
      <c r="DFL4" s="321"/>
      <c r="DFM4" s="321"/>
      <c r="DFN4" s="321"/>
      <c r="DFO4" s="321"/>
      <c r="DFP4" s="321"/>
      <c r="DFQ4" s="321"/>
      <c r="DFR4" s="321"/>
      <c r="DFS4" s="321"/>
      <c r="DFT4" s="321"/>
      <c r="DFU4" s="321"/>
      <c r="DFV4" s="321"/>
      <c r="DFW4" s="321"/>
      <c r="DFX4" s="321"/>
      <c r="DFY4" s="321"/>
      <c r="DFZ4" s="321"/>
      <c r="DGA4" s="321"/>
      <c r="DGB4" s="321"/>
      <c r="DGC4" s="321"/>
      <c r="DGD4" s="321"/>
      <c r="DGE4" s="321"/>
      <c r="DGF4" s="321"/>
      <c r="DGG4" s="321"/>
      <c r="DGH4" s="321"/>
      <c r="DGI4" s="321"/>
      <c r="DGJ4" s="321"/>
      <c r="DGK4" s="321"/>
      <c r="DGL4" s="321"/>
      <c r="DGM4" s="321"/>
      <c r="DGN4" s="321"/>
      <c r="DGO4" s="321"/>
      <c r="DGP4" s="321"/>
      <c r="DGQ4" s="321"/>
      <c r="DGR4" s="321"/>
      <c r="DGS4" s="321"/>
      <c r="DGT4" s="321"/>
      <c r="DGU4" s="321"/>
      <c r="DGV4" s="321"/>
      <c r="DGW4" s="321"/>
      <c r="DGX4" s="321"/>
      <c r="DGY4" s="321"/>
      <c r="DGZ4" s="321"/>
      <c r="DHA4" s="321"/>
      <c r="DHB4" s="321"/>
      <c r="DHC4" s="321"/>
      <c r="DHD4" s="321"/>
      <c r="DHE4" s="321"/>
      <c r="DHF4" s="321"/>
      <c r="DHG4" s="321"/>
      <c r="DHH4" s="321"/>
      <c r="DHI4" s="321"/>
      <c r="DHJ4" s="321"/>
      <c r="DHK4" s="321"/>
      <c r="DHL4" s="321"/>
      <c r="DHM4" s="321"/>
      <c r="DHN4" s="321"/>
      <c r="DHO4" s="321"/>
      <c r="DHP4" s="321"/>
      <c r="DHQ4" s="321"/>
      <c r="DHR4" s="321"/>
      <c r="DHS4" s="321"/>
      <c r="DHT4" s="321"/>
      <c r="DHU4" s="321"/>
      <c r="DHV4" s="321"/>
      <c r="DHW4" s="321"/>
      <c r="DHX4" s="321"/>
      <c r="DHY4" s="321"/>
      <c r="DHZ4" s="321"/>
      <c r="DIA4" s="321"/>
      <c r="DIB4" s="321"/>
      <c r="DIC4" s="321"/>
      <c r="DID4" s="321"/>
      <c r="DIE4" s="321"/>
      <c r="DIF4" s="321"/>
      <c r="DIG4" s="321"/>
      <c r="DIH4" s="321"/>
      <c r="DII4" s="321"/>
      <c r="DIJ4" s="321"/>
      <c r="DIK4" s="321"/>
      <c r="DIL4" s="321"/>
      <c r="DIM4" s="321"/>
      <c r="DIN4" s="321"/>
      <c r="DIO4" s="321"/>
      <c r="DIP4" s="321"/>
      <c r="DIQ4" s="321"/>
      <c r="DIR4" s="321"/>
      <c r="DIS4" s="321"/>
      <c r="DIT4" s="321"/>
      <c r="DIU4" s="321"/>
      <c r="DIV4" s="321"/>
      <c r="DIW4" s="321"/>
      <c r="DIX4" s="321"/>
      <c r="DIY4" s="321"/>
      <c r="DIZ4" s="321"/>
      <c r="DJA4" s="321"/>
      <c r="DJB4" s="321"/>
      <c r="DJC4" s="321"/>
      <c r="DJD4" s="321"/>
      <c r="DJE4" s="321"/>
      <c r="DJF4" s="321"/>
      <c r="DJG4" s="321"/>
      <c r="DJH4" s="321"/>
      <c r="DJI4" s="321"/>
      <c r="DJJ4" s="321"/>
      <c r="DJK4" s="321"/>
      <c r="DJL4" s="321"/>
      <c r="DJM4" s="321"/>
      <c r="DJN4" s="321"/>
      <c r="DJO4" s="321"/>
      <c r="DJP4" s="321"/>
      <c r="DJQ4" s="321"/>
      <c r="DJR4" s="321"/>
      <c r="DJS4" s="321"/>
      <c r="DJT4" s="321"/>
      <c r="DJU4" s="321"/>
      <c r="DJV4" s="321"/>
      <c r="DJW4" s="321"/>
      <c r="DJX4" s="321"/>
      <c r="DJY4" s="321"/>
      <c r="DJZ4" s="321"/>
      <c r="DKA4" s="321"/>
      <c r="DKB4" s="321"/>
      <c r="DKC4" s="321"/>
      <c r="DKD4" s="321"/>
      <c r="DKE4" s="321"/>
      <c r="DKF4" s="321"/>
      <c r="DKG4" s="321"/>
      <c r="DKH4" s="321"/>
      <c r="DKI4" s="321"/>
      <c r="DKJ4" s="321"/>
      <c r="DKK4" s="321"/>
      <c r="DKL4" s="321"/>
      <c r="DKM4" s="321"/>
      <c r="DKN4" s="321"/>
      <c r="DKO4" s="321"/>
      <c r="DKP4" s="321"/>
      <c r="DKQ4" s="321"/>
      <c r="DKR4" s="321"/>
      <c r="DKS4" s="321"/>
      <c r="DKT4" s="321"/>
      <c r="DKU4" s="321"/>
      <c r="DKV4" s="321"/>
      <c r="DKW4" s="321"/>
      <c r="DKX4" s="321"/>
      <c r="DKY4" s="321"/>
      <c r="DKZ4" s="321"/>
      <c r="DLA4" s="321"/>
      <c r="DLB4" s="321"/>
      <c r="DLC4" s="321"/>
      <c r="DLD4" s="321"/>
      <c r="DLE4" s="321"/>
      <c r="DLF4" s="321"/>
      <c r="DLG4" s="321"/>
      <c r="DLH4" s="321"/>
      <c r="DLI4" s="321"/>
      <c r="DLJ4" s="321"/>
      <c r="DLK4" s="321"/>
      <c r="DLL4" s="321"/>
      <c r="DLM4" s="321"/>
      <c r="DLN4" s="321"/>
      <c r="DLO4" s="321"/>
      <c r="DLP4" s="321"/>
      <c r="DLQ4" s="321"/>
      <c r="DLR4" s="321"/>
      <c r="DLS4" s="321"/>
      <c r="DLT4" s="321"/>
      <c r="DLU4" s="321"/>
      <c r="DLV4" s="321"/>
      <c r="DLW4" s="321"/>
      <c r="DLX4" s="321"/>
      <c r="DLY4" s="321"/>
      <c r="DLZ4" s="321"/>
      <c r="DMA4" s="321"/>
      <c r="DMB4" s="321"/>
      <c r="DMC4" s="321"/>
      <c r="DMD4" s="321"/>
      <c r="DME4" s="321"/>
      <c r="DMF4" s="321"/>
      <c r="DMG4" s="321"/>
      <c r="DMH4" s="321"/>
      <c r="DMI4" s="321"/>
      <c r="DMJ4" s="321"/>
      <c r="DMK4" s="321"/>
      <c r="DML4" s="321"/>
      <c r="DMM4" s="321"/>
      <c r="DMN4" s="321"/>
      <c r="DMO4" s="321"/>
      <c r="DMP4" s="321"/>
      <c r="DMQ4" s="321"/>
      <c r="DMR4" s="321"/>
      <c r="DMS4" s="321"/>
      <c r="DMT4" s="321"/>
      <c r="DMU4" s="321"/>
      <c r="DMV4" s="321"/>
      <c r="DMW4" s="321"/>
      <c r="DMX4" s="321"/>
      <c r="DMY4" s="321"/>
      <c r="DMZ4" s="321"/>
      <c r="DNA4" s="321"/>
      <c r="DNB4" s="321"/>
      <c r="DNC4" s="321"/>
      <c r="DND4" s="321"/>
      <c r="DNE4" s="321"/>
      <c r="DNF4" s="321"/>
      <c r="DNG4" s="321"/>
      <c r="DNH4" s="321"/>
      <c r="DNI4" s="321"/>
      <c r="DNJ4" s="321"/>
      <c r="DNK4" s="321"/>
      <c r="DNL4" s="321"/>
      <c r="DNM4" s="321"/>
      <c r="DNN4" s="321"/>
      <c r="DNO4" s="321"/>
      <c r="DNP4" s="321"/>
      <c r="DNQ4" s="321"/>
      <c r="DNR4" s="321"/>
      <c r="DNS4" s="321"/>
      <c r="DNT4" s="321"/>
      <c r="DNU4" s="321"/>
      <c r="DNV4" s="321"/>
      <c r="DNW4" s="321"/>
      <c r="DNX4" s="321"/>
      <c r="DNY4" s="321"/>
      <c r="DNZ4" s="321"/>
      <c r="DOA4" s="321"/>
      <c r="DOB4" s="321"/>
      <c r="DOC4" s="321"/>
      <c r="DOD4" s="321"/>
      <c r="DOE4" s="321"/>
      <c r="DOF4" s="321"/>
      <c r="DOG4" s="321"/>
      <c r="DOH4" s="321"/>
      <c r="DOI4" s="321"/>
      <c r="DOJ4" s="321"/>
      <c r="DOK4" s="321"/>
      <c r="DOL4" s="321"/>
      <c r="DOM4" s="321"/>
      <c r="DON4" s="321"/>
      <c r="DOO4" s="321"/>
      <c r="DOP4" s="321"/>
      <c r="DOQ4" s="321"/>
      <c r="DOR4" s="321"/>
      <c r="DOS4" s="321"/>
      <c r="DOT4" s="321"/>
      <c r="DOU4" s="321"/>
      <c r="DOV4" s="321"/>
      <c r="DOW4" s="321"/>
      <c r="DOX4" s="321"/>
      <c r="DOY4" s="321"/>
      <c r="DOZ4" s="321"/>
      <c r="DPA4" s="321"/>
      <c r="DPB4" s="321"/>
      <c r="DPC4" s="321"/>
      <c r="DPD4" s="321"/>
      <c r="DPE4" s="321"/>
      <c r="DPF4" s="321"/>
      <c r="DPG4" s="321"/>
      <c r="DPH4" s="321"/>
      <c r="DPI4" s="321"/>
      <c r="DPJ4" s="321"/>
      <c r="DPK4" s="321"/>
      <c r="DPL4" s="321"/>
      <c r="DPM4" s="321"/>
      <c r="DPN4" s="321"/>
      <c r="DPO4" s="321"/>
      <c r="DPP4" s="321"/>
      <c r="DPQ4" s="321"/>
      <c r="DPR4" s="321"/>
      <c r="DPS4" s="321"/>
      <c r="DPT4" s="321"/>
      <c r="DPU4" s="321"/>
      <c r="DPV4" s="321"/>
      <c r="DPW4" s="321"/>
      <c r="DPX4" s="321"/>
      <c r="DPY4" s="321"/>
      <c r="DPZ4" s="321"/>
      <c r="DQA4" s="321"/>
      <c r="DQB4" s="321"/>
      <c r="DQC4" s="321"/>
      <c r="DQD4" s="321"/>
      <c r="DQE4" s="321"/>
      <c r="DQF4" s="321"/>
      <c r="DQG4" s="321"/>
      <c r="DQH4" s="321"/>
      <c r="DQI4" s="321"/>
      <c r="DQJ4" s="321"/>
      <c r="DQK4" s="321"/>
      <c r="DQL4" s="321"/>
      <c r="DQM4" s="321"/>
      <c r="DQN4" s="321"/>
      <c r="DQO4" s="321"/>
      <c r="DQP4" s="321"/>
      <c r="DQQ4" s="321"/>
      <c r="DQR4" s="321"/>
      <c r="DQS4" s="321"/>
      <c r="DQT4" s="321"/>
      <c r="DQU4" s="321"/>
      <c r="DQV4" s="321"/>
      <c r="DQW4" s="321"/>
      <c r="DQX4" s="321"/>
      <c r="DQY4" s="321"/>
      <c r="DQZ4" s="321"/>
      <c r="DRA4" s="321"/>
      <c r="DRB4" s="321"/>
      <c r="DRC4" s="321"/>
      <c r="DRD4" s="321"/>
      <c r="DRE4" s="321"/>
      <c r="DRF4" s="321"/>
      <c r="DRG4" s="321"/>
      <c r="DRH4" s="321"/>
      <c r="DRI4" s="321"/>
      <c r="DRJ4" s="321"/>
      <c r="DRK4" s="321"/>
      <c r="DRL4" s="321"/>
      <c r="DRM4" s="321"/>
      <c r="DRN4" s="321"/>
      <c r="DRO4" s="321"/>
      <c r="DRP4" s="321"/>
      <c r="DRQ4" s="321"/>
      <c r="DRR4" s="321"/>
      <c r="DRS4" s="321"/>
      <c r="DRT4" s="321"/>
      <c r="DRU4" s="321"/>
      <c r="DRV4" s="321"/>
      <c r="DRW4" s="321"/>
      <c r="DRX4" s="321"/>
      <c r="DRY4" s="321"/>
      <c r="DRZ4" s="321"/>
      <c r="DSA4" s="321"/>
      <c r="DSB4" s="321"/>
      <c r="DSC4" s="321"/>
      <c r="DSD4" s="321"/>
      <c r="DSE4" s="321"/>
      <c r="DSF4" s="321"/>
      <c r="DSG4" s="321"/>
      <c r="DSH4" s="321"/>
      <c r="DSI4" s="321"/>
      <c r="DSJ4" s="321"/>
      <c r="DSK4" s="321"/>
      <c r="DSL4" s="321"/>
      <c r="DSM4" s="321"/>
      <c r="DSN4" s="321"/>
      <c r="DSO4" s="321"/>
      <c r="DSP4" s="321"/>
      <c r="DSQ4" s="321"/>
      <c r="DSR4" s="321"/>
      <c r="DSS4" s="321"/>
      <c r="DST4" s="321"/>
      <c r="DSU4" s="321"/>
      <c r="DSV4" s="321"/>
      <c r="DSW4" s="321"/>
      <c r="DSX4" s="321"/>
      <c r="DSY4" s="321"/>
      <c r="DSZ4" s="321"/>
      <c r="DTA4" s="321"/>
      <c r="DTB4" s="321"/>
      <c r="DTC4" s="321"/>
      <c r="DTD4" s="321"/>
      <c r="DTE4" s="321"/>
      <c r="DTF4" s="321"/>
      <c r="DTG4" s="321"/>
      <c r="DTH4" s="321"/>
      <c r="DTI4" s="321"/>
      <c r="DTJ4" s="321"/>
      <c r="DTK4" s="321"/>
      <c r="DTL4" s="321"/>
      <c r="DTM4" s="321"/>
      <c r="DTN4" s="321"/>
      <c r="DTO4" s="321"/>
      <c r="DTP4" s="321"/>
      <c r="DTQ4" s="321"/>
      <c r="DTR4" s="321"/>
      <c r="DTS4" s="321"/>
      <c r="DTT4" s="321"/>
      <c r="DTU4" s="321"/>
      <c r="DTV4" s="321"/>
      <c r="DTW4" s="321"/>
      <c r="DTX4" s="321"/>
      <c r="DTY4" s="321"/>
      <c r="DTZ4" s="321"/>
      <c r="DUA4" s="321"/>
      <c r="DUB4" s="321"/>
      <c r="DUC4" s="321"/>
      <c r="DUD4" s="321"/>
      <c r="DUE4" s="321"/>
      <c r="DUF4" s="321"/>
      <c r="DUG4" s="321"/>
      <c r="DUH4" s="321"/>
      <c r="DUI4" s="321"/>
      <c r="DUJ4" s="321"/>
      <c r="DUK4" s="321"/>
      <c r="DUL4" s="321"/>
      <c r="DUM4" s="321"/>
      <c r="DUN4" s="321"/>
      <c r="DUO4" s="321"/>
      <c r="DUP4" s="321"/>
      <c r="DUQ4" s="321"/>
      <c r="DUR4" s="321"/>
      <c r="DUS4" s="321"/>
      <c r="DUT4" s="321"/>
      <c r="DUU4" s="321"/>
      <c r="DUV4" s="321"/>
      <c r="DUW4" s="321"/>
      <c r="DUX4" s="321"/>
      <c r="DUY4" s="321"/>
      <c r="DUZ4" s="321"/>
      <c r="DVA4" s="321"/>
      <c r="DVB4" s="321"/>
      <c r="DVC4" s="321"/>
      <c r="DVD4" s="321"/>
      <c r="DVE4" s="321"/>
      <c r="DVF4" s="321"/>
      <c r="DVG4" s="321"/>
      <c r="DVH4" s="321"/>
      <c r="DVI4" s="321"/>
      <c r="DVJ4" s="321"/>
      <c r="DVK4" s="321"/>
      <c r="DVL4" s="321"/>
      <c r="DVM4" s="321"/>
      <c r="DVN4" s="321"/>
      <c r="DVO4" s="321"/>
      <c r="DVP4" s="321"/>
      <c r="DVQ4" s="321"/>
      <c r="DVR4" s="321"/>
      <c r="DVS4" s="321"/>
      <c r="DVT4" s="321"/>
      <c r="DVU4" s="321"/>
      <c r="DVV4" s="321"/>
      <c r="DVW4" s="321"/>
      <c r="DVX4" s="321"/>
      <c r="DVY4" s="321"/>
      <c r="DVZ4" s="321"/>
      <c r="DWA4" s="321"/>
      <c r="DWB4" s="321"/>
      <c r="DWC4" s="321"/>
      <c r="DWD4" s="321"/>
      <c r="DWE4" s="321"/>
      <c r="DWF4" s="321"/>
      <c r="DWG4" s="321"/>
      <c r="DWH4" s="321"/>
      <c r="DWI4" s="321"/>
      <c r="DWJ4" s="321"/>
      <c r="DWK4" s="321"/>
      <c r="DWL4" s="321"/>
      <c r="DWM4" s="321"/>
      <c r="DWN4" s="321"/>
      <c r="DWO4" s="321"/>
      <c r="DWP4" s="321"/>
      <c r="DWQ4" s="321"/>
      <c r="DWR4" s="321"/>
      <c r="DWS4" s="321"/>
      <c r="DWT4" s="321"/>
      <c r="DWU4" s="321"/>
      <c r="DWV4" s="321"/>
      <c r="DWW4" s="321"/>
      <c r="DWX4" s="321"/>
      <c r="DWY4" s="321"/>
      <c r="DWZ4" s="321"/>
      <c r="DXA4" s="321"/>
      <c r="DXB4" s="321"/>
      <c r="DXC4" s="321"/>
      <c r="DXD4" s="321"/>
      <c r="DXE4" s="321"/>
      <c r="DXF4" s="321"/>
      <c r="DXG4" s="321"/>
      <c r="DXH4" s="321"/>
      <c r="DXI4" s="321"/>
      <c r="DXJ4" s="321"/>
      <c r="DXK4" s="321"/>
      <c r="DXL4" s="321"/>
      <c r="DXM4" s="321"/>
      <c r="DXN4" s="321"/>
      <c r="DXO4" s="321"/>
      <c r="DXP4" s="321"/>
      <c r="DXQ4" s="321"/>
      <c r="DXR4" s="321"/>
      <c r="DXS4" s="321"/>
      <c r="DXT4" s="321"/>
      <c r="DXU4" s="321"/>
      <c r="DXV4" s="321"/>
      <c r="DXW4" s="321"/>
      <c r="DXX4" s="321"/>
      <c r="DXY4" s="321"/>
      <c r="DXZ4" s="321"/>
      <c r="DYA4" s="321"/>
      <c r="DYB4" s="321"/>
      <c r="DYC4" s="321"/>
      <c r="DYD4" s="321"/>
      <c r="DYE4" s="321"/>
      <c r="DYF4" s="321"/>
      <c r="DYG4" s="321"/>
      <c r="DYH4" s="321"/>
      <c r="DYI4" s="321"/>
      <c r="DYJ4" s="321"/>
      <c r="DYK4" s="321"/>
      <c r="DYL4" s="321"/>
      <c r="DYM4" s="321"/>
      <c r="DYN4" s="321"/>
      <c r="DYO4" s="321"/>
      <c r="DYP4" s="321"/>
      <c r="DYQ4" s="321"/>
      <c r="DYR4" s="321"/>
      <c r="DYS4" s="321"/>
      <c r="DYT4" s="321"/>
      <c r="DYU4" s="321"/>
      <c r="DYV4" s="321"/>
      <c r="DYW4" s="321"/>
      <c r="DYX4" s="321"/>
      <c r="DYY4" s="321"/>
      <c r="DYZ4" s="321"/>
      <c r="DZA4" s="321"/>
      <c r="DZB4" s="321"/>
      <c r="DZC4" s="321"/>
      <c r="DZD4" s="321"/>
      <c r="DZE4" s="321"/>
      <c r="DZF4" s="321"/>
      <c r="DZG4" s="321"/>
      <c r="DZH4" s="321"/>
      <c r="DZI4" s="321"/>
      <c r="DZJ4" s="321"/>
      <c r="DZK4" s="321"/>
      <c r="DZL4" s="321"/>
      <c r="DZM4" s="321"/>
      <c r="DZN4" s="321"/>
      <c r="DZO4" s="321"/>
      <c r="DZP4" s="321"/>
      <c r="DZQ4" s="321"/>
      <c r="DZR4" s="321"/>
      <c r="DZS4" s="321"/>
      <c r="DZT4" s="321"/>
      <c r="DZU4" s="321"/>
      <c r="DZV4" s="321"/>
      <c r="DZW4" s="321"/>
      <c r="DZX4" s="321"/>
      <c r="DZY4" s="321"/>
      <c r="DZZ4" s="321"/>
      <c r="EAA4" s="321"/>
      <c r="EAB4" s="321"/>
      <c r="EAC4" s="321"/>
      <c r="EAD4" s="321"/>
      <c r="EAE4" s="321"/>
      <c r="EAF4" s="321"/>
      <c r="EAG4" s="321"/>
      <c r="EAH4" s="321"/>
      <c r="EAI4" s="321"/>
      <c r="EAJ4" s="321"/>
      <c r="EAK4" s="321"/>
      <c r="EAL4" s="321"/>
      <c r="EAM4" s="321"/>
      <c r="EAN4" s="321"/>
      <c r="EAO4" s="321"/>
      <c r="EAP4" s="321"/>
      <c r="EAQ4" s="321"/>
      <c r="EAR4" s="321"/>
      <c r="EAS4" s="321"/>
      <c r="EAT4" s="321"/>
      <c r="EAU4" s="321"/>
      <c r="EAV4" s="321"/>
      <c r="EAW4" s="321"/>
      <c r="EAX4" s="321"/>
      <c r="EAY4" s="321"/>
      <c r="EAZ4" s="321"/>
      <c r="EBA4" s="321"/>
      <c r="EBB4" s="321"/>
      <c r="EBC4" s="321"/>
      <c r="EBD4" s="321"/>
      <c r="EBE4" s="321"/>
      <c r="EBF4" s="321"/>
      <c r="EBG4" s="321"/>
      <c r="EBH4" s="321"/>
      <c r="EBI4" s="321"/>
      <c r="EBJ4" s="321"/>
      <c r="EBK4" s="321"/>
      <c r="EBL4" s="321"/>
      <c r="EBM4" s="321"/>
      <c r="EBN4" s="321"/>
      <c r="EBO4" s="321"/>
      <c r="EBP4" s="321"/>
      <c r="EBQ4" s="321"/>
      <c r="EBR4" s="321"/>
      <c r="EBS4" s="321"/>
      <c r="EBT4" s="321"/>
      <c r="EBU4" s="321"/>
      <c r="EBV4" s="321"/>
      <c r="EBW4" s="321"/>
      <c r="EBX4" s="321"/>
      <c r="EBY4" s="321"/>
      <c r="EBZ4" s="321"/>
      <c r="ECA4" s="321"/>
      <c r="ECB4" s="321"/>
      <c r="ECC4" s="321"/>
      <c r="ECD4" s="321"/>
      <c r="ECE4" s="321"/>
      <c r="ECF4" s="321"/>
      <c r="ECG4" s="321"/>
      <c r="ECH4" s="321"/>
      <c r="ECI4" s="321"/>
      <c r="ECJ4" s="321"/>
      <c r="ECK4" s="321"/>
      <c r="ECL4" s="321"/>
      <c r="ECM4" s="321"/>
      <c r="ECN4" s="321"/>
      <c r="ECO4" s="321"/>
      <c r="ECP4" s="321"/>
      <c r="ECQ4" s="321"/>
      <c r="ECR4" s="321"/>
      <c r="ECS4" s="321"/>
      <c r="ECT4" s="321"/>
      <c r="ECU4" s="321"/>
      <c r="ECV4" s="321"/>
      <c r="ECW4" s="321"/>
      <c r="ECX4" s="321"/>
      <c r="ECY4" s="321"/>
      <c r="ECZ4" s="321"/>
      <c r="EDA4" s="321"/>
      <c r="EDB4" s="321"/>
      <c r="EDC4" s="321"/>
      <c r="EDD4" s="321"/>
      <c r="EDE4" s="321"/>
      <c r="EDF4" s="321"/>
      <c r="EDG4" s="321"/>
      <c r="EDH4" s="321"/>
      <c r="EDI4" s="321"/>
      <c r="EDJ4" s="321"/>
      <c r="EDK4" s="321"/>
      <c r="EDL4" s="321"/>
      <c r="EDM4" s="321"/>
      <c r="EDN4" s="321"/>
      <c r="EDO4" s="321"/>
      <c r="EDP4" s="321"/>
      <c r="EDQ4" s="321"/>
      <c r="EDR4" s="321"/>
      <c r="EDS4" s="321"/>
      <c r="EDT4" s="321"/>
      <c r="EDU4" s="321"/>
      <c r="EDV4" s="321"/>
      <c r="EDW4" s="321"/>
      <c r="EDX4" s="321"/>
      <c r="EDY4" s="321"/>
      <c r="EDZ4" s="321"/>
      <c r="EEA4" s="321"/>
      <c r="EEB4" s="321"/>
      <c r="EEC4" s="321"/>
      <c r="EED4" s="321"/>
      <c r="EEE4" s="321"/>
      <c r="EEF4" s="321"/>
      <c r="EEG4" s="321"/>
      <c r="EEH4" s="321"/>
      <c r="EEI4" s="321"/>
      <c r="EEJ4" s="321"/>
      <c r="EEK4" s="321"/>
      <c r="EEL4" s="321"/>
      <c r="EEM4" s="321"/>
      <c r="EEN4" s="321"/>
      <c r="EEO4" s="321"/>
      <c r="EEP4" s="321"/>
      <c r="EEQ4" s="321"/>
      <c r="EER4" s="321"/>
      <c r="EES4" s="321"/>
      <c r="EET4" s="321"/>
      <c r="EEU4" s="321"/>
      <c r="EEV4" s="321"/>
      <c r="EEW4" s="321"/>
      <c r="EEX4" s="321"/>
      <c r="EEY4" s="321"/>
      <c r="EEZ4" s="321"/>
      <c r="EFA4" s="321"/>
      <c r="EFB4" s="321"/>
      <c r="EFC4" s="321"/>
      <c r="EFD4" s="321"/>
      <c r="EFE4" s="321"/>
      <c r="EFF4" s="321"/>
      <c r="EFG4" s="321"/>
      <c r="EFH4" s="321"/>
      <c r="EFI4" s="321"/>
      <c r="EFJ4" s="321"/>
      <c r="EFK4" s="321"/>
      <c r="EFL4" s="321"/>
      <c r="EFM4" s="321"/>
      <c r="EFN4" s="321"/>
      <c r="EFO4" s="321"/>
      <c r="EFP4" s="321"/>
      <c r="EFQ4" s="321"/>
      <c r="EFR4" s="321"/>
      <c r="EFS4" s="321"/>
      <c r="EFT4" s="321"/>
      <c r="EFU4" s="321"/>
      <c r="EFV4" s="321"/>
      <c r="EFW4" s="321"/>
      <c r="EFX4" s="321"/>
      <c r="EFY4" s="321"/>
      <c r="EFZ4" s="321"/>
      <c r="EGA4" s="321"/>
      <c r="EGB4" s="321"/>
      <c r="EGC4" s="321"/>
      <c r="EGD4" s="321"/>
      <c r="EGE4" s="321"/>
      <c r="EGF4" s="321"/>
      <c r="EGG4" s="321"/>
      <c r="EGH4" s="321"/>
      <c r="EGI4" s="321"/>
      <c r="EGJ4" s="321"/>
      <c r="EGK4" s="321"/>
      <c r="EGL4" s="321"/>
      <c r="EGM4" s="321"/>
      <c r="EGN4" s="321"/>
      <c r="EGO4" s="321"/>
      <c r="EGP4" s="321"/>
      <c r="EGQ4" s="321"/>
      <c r="EGR4" s="321"/>
      <c r="EGS4" s="321"/>
      <c r="EGT4" s="321"/>
      <c r="EGU4" s="321"/>
      <c r="EGV4" s="321"/>
      <c r="EGW4" s="321"/>
      <c r="EGX4" s="321"/>
      <c r="EGY4" s="321"/>
      <c r="EGZ4" s="321"/>
      <c r="EHA4" s="321"/>
      <c r="EHB4" s="321"/>
      <c r="EHC4" s="321"/>
      <c r="EHD4" s="321"/>
      <c r="EHE4" s="321"/>
      <c r="EHF4" s="321"/>
      <c r="EHG4" s="321"/>
      <c r="EHH4" s="321"/>
      <c r="EHI4" s="321"/>
      <c r="EHJ4" s="321"/>
      <c r="EHK4" s="321"/>
      <c r="EHL4" s="321"/>
      <c r="EHM4" s="321"/>
      <c r="EHN4" s="321"/>
      <c r="EHO4" s="321"/>
      <c r="EHP4" s="321"/>
      <c r="EHQ4" s="321"/>
      <c r="EHR4" s="321"/>
      <c r="EHS4" s="321"/>
      <c r="EHT4" s="321"/>
      <c r="EHU4" s="321"/>
      <c r="EHV4" s="321"/>
      <c r="EHW4" s="321"/>
      <c r="EHX4" s="321"/>
      <c r="EHY4" s="321"/>
      <c r="EHZ4" s="321"/>
      <c r="EIA4" s="321"/>
      <c r="EIB4" s="321"/>
      <c r="EIC4" s="321"/>
      <c r="EID4" s="321"/>
      <c r="EIE4" s="321"/>
      <c r="EIF4" s="321"/>
      <c r="EIG4" s="321"/>
      <c r="EIH4" s="321"/>
      <c r="EII4" s="321"/>
      <c r="EIJ4" s="321"/>
      <c r="EIK4" s="321"/>
      <c r="EIL4" s="321"/>
      <c r="EIM4" s="321"/>
      <c r="EIN4" s="321"/>
      <c r="EIO4" s="321"/>
      <c r="EIP4" s="321"/>
      <c r="EIQ4" s="321"/>
      <c r="EIR4" s="321"/>
      <c r="EIS4" s="321"/>
      <c r="EIT4" s="321"/>
      <c r="EIU4" s="321"/>
      <c r="EIV4" s="321"/>
      <c r="EIW4" s="321"/>
      <c r="EIX4" s="321"/>
      <c r="EIY4" s="321"/>
      <c r="EIZ4" s="321"/>
      <c r="EJA4" s="321"/>
      <c r="EJB4" s="321"/>
      <c r="EJC4" s="321"/>
      <c r="EJD4" s="321"/>
      <c r="EJE4" s="321"/>
      <c r="EJF4" s="321"/>
      <c r="EJG4" s="321"/>
      <c r="EJH4" s="321"/>
      <c r="EJI4" s="321"/>
      <c r="EJJ4" s="321"/>
      <c r="EJK4" s="321"/>
      <c r="EJL4" s="321"/>
      <c r="EJM4" s="321"/>
      <c r="EJN4" s="321"/>
      <c r="EJO4" s="321"/>
      <c r="EJP4" s="321"/>
      <c r="EJQ4" s="321"/>
      <c r="EJR4" s="321"/>
      <c r="EJS4" s="321"/>
      <c r="EJT4" s="321"/>
      <c r="EJU4" s="321"/>
      <c r="EJV4" s="321"/>
      <c r="EJW4" s="321"/>
      <c r="EJX4" s="321"/>
      <c r="EJY4" s="321"/>
      <c r="EJZ4" s="321"/>
      <c r="EKA4" s="321"/>
      <c r="EKB4" s="321"/>
      <c r="EKC4" s="321"/>
      <c r="EKD4" s="321"/>
      <c r="EKE4" s="321"/>
      <c r="EKF4" s="321"/>
      <c r="EKG4" s="321"/>
      <c r="EKH4" s="321"/>
      <c r="EKI4" s="321"/>
      <c r="EKJ4" s="321"/>
      <c r="EKK4" s="321"/>
      <c r="EKL4" s="321"/>
      <c r="EKM4" s="321"/>
      <c r="EKN4" s="321"/>
      <c r="EKO4" s="321"/>
      <c r="EKP4" s="321"/>
      <c r="EKQ4" s="321"/>
      <c r="EKR4" s="321"/>
      <c r="EKS4" s="321"/>
      <c r="EKT4" s="321"/>
      <c r="EKU4" s="321"/>
      <c r="EKV4" s="321"/>
      <c r="EKW4" s="321"/>
      <c r="EKX4" s="321"/>
      <c r="EKY4" s="321"/>
      <c r="EKZ4" s="321"/>
      <c r="ELA4" s="321"/>
      <c r="ELB4" s="321"/>
      <c r="ELC4" s="321"/>
      <c r="ELD4" s="321"/>
      <c r="ELE4" s="321"/>
      <c r="ELF4" s="321"/>
      <c r="ELG4" s="321"/>
      <c r="ELH4" s="321"/>
      <c r="ELI4" s="321"/>
      <c r="ELJ4" s="321"/>
      <c r="ELK4" s="321"/>
      <c r="ELL4" s="321"/>
      <c r="ELM4" s="321"/>
      <c r="ELN4" s="321"/>
      <c r="ELO4" s="321"/>
      <c r="ELP4" s="321"/>
      <c r="ELQ4" s="321"/>
      <c r="ELR4" s="321"/>
      <c r="ELS4" s="321"/>
      <c r="ELT4" s="321"/>
      <c r="ELU4" s="321"/>
      <c r="ELV4" s="321"/>
      <c r="ELW4" s="321"/>
      <c r="ELX4" s="321"/>
      <c r="ELY4" s="321"/>
      <c r="ELZ4" s="321"/>
      <c r="EMA4" s="321"/>
      <c r="EMB4" s="321"/>
      <c r="EMC4" s="321"/>
      <c r="EMD4" s="321"/>
      <c r="EME4" s="321"/>
      <c r="EMF4" s="321"/>
      <c r="EMG4" s="321"/>
      <c r="EMH4" s="321"/>
      <c r="EMI4" s="321"/>
      <c r="EMJ4" s="321"/>
      <c r="EMK4" s="321"/>
      <c r="EML4" s="321"/>
      <c r="EMM4" s="321"/>
      <c r="EMN4" s="321"/>
      <c r="EMO4" s="321"/>
      <c r="EMP4" s="321"/>
      <c r="EMQ4" s="321"/>
      <c r="EMR4" s="321"/>
      <c r="EMS4" s="321"/>
      <c r="EMT4" s="321"/>
      <c r="EMU4" s="321"/>
      <c r="EMV4" s="321"/>
      <c r="EMW4" s="321"/>
      <c r="EMX4" s="321"/>
      <c r="EMY4" s="321"/>
      <c r="EMZ4" s="321"/>
      <c r="ENA4" s="321"/>
      <c r="ENB4" s="321"/>
      <c r="ENC4" s="321"/>
      <c r="END4" s="321"/>
      <c r="ENE4" s="321"/>
      <c r="ENF4" s="321"/>
      <c r="ENG4" s="321"/>
      <c r="ENH4" s="321"/>
      <c r="ENI4" s="321"/>
      <c r="ENJ4" s="321"/>
      <c r="ENK4" s="321"/>
      <c r="ENL4" s="321"/>
      <c r="ENM4" s="321"/>
      <c r="ENN4" s="321"/>
      <c r="ENO4" s="321"/>
      <c r="ENP4" s="321"/>
      <c r="ENQ4" s="321"/>
      <c r="ENR4" s="321"/>
      <c r="ENS4" s="321"/>
      <c r="ENT4" s="321"/>
      <c r="ENU4" s="321"/>
      <c r="ENV4" s="321"/>
      <c r="ENW4" s="321"/>
      <c r="ENX4" s="321"/>
      <c r="ENY4" s="321"/>
      <c r="ENZ4" s="321"/>
      <c r="EOA4" s="321"/>
      <c r="EOB4" s="321"/>
      <c r="EOC4" s="321"/>
      <c r="EOD4" s="321"/>
      <c r="EOE4" s="321"/>
      <c r="EOF4" s="321"/>
      <c r="EOG4" s="321"/>
      <c r="EOH4" s="321"/>
      <c r="EOI4" s="321"/>
      <c r="EOJ4" s="321"/>
      <c r="EOK4" s="321"/>
      <c r="EOL4" s="321"/>
      <c r="EOM4" s="321"/>
      <c r="EON4" s="321"/>
      <c r="EOO4" s="321"/>
      <c r="EOP4" s="321"/>
      <c r="EOQ4" s="321"/>
      <c r="EOR4" s="321"/>
      <c r="EOS4" s="321"/>
      <c r="EOT4" s="321"/>
      <c r="EOU4" s="321"/>
      <c r="EOV4" s="321"/>
      <c r="EOW4" s="321"/>
      <c r="EOX4" s="321"/>
      <c r="EOY4" s="321"/>
      <c r="EOZ4" s="321"/>
      <c r="EPA4" s="321"/>
      <c r="EPB4" s="321"/>
      <c r="EPC4" s="321"/>
      <c r="EPD4" s="321"/>
      <c r="EPE4" s="321"/>
      <c r="EPF4" s="321"/>
      <c r="EPG4" s="321"/>
      <c r="EPH4" s="321"/>
      <c r="EPI4" s="321"/>
      <c r="EPJ4" s="321"/>
      <c r="EPK4" s="321"/>
      <c r="EPL4" s="321"/>
      <c r="EPM4" s="321"/>
      <c r="EPN4" s="321"/>
      <c r="EPO4" s="321"/>
      <c r="EPP4" s="321"/>
      <c r="EPQ4" s="321"/>
      <c r="EPR4" s="321"/>
      <c r="EPS4" s="321"/>
      <c r="EPT4" s="321"/>
      <c r="EPU4" s="321"/>
      <c r="EPV4" s="321"/>
      <c r="EPW4" s="321"/>
      <c r="EPX4" s="321"/>
      <c r="EPY4" s="321"/>
      <c r="EPZ4" s="321"/>
      <c r="EQA4" s="321"/>
      <c r="EQB4" s="321"/>
      <c r="EQC4" s="321"/>
      <c r="EQD4" s="321"/>
      <c r="EQE4" s="321"/>
      <c r="EQF4" s="321"/>
      <c r="EQG4" s="321"/>
      <c r="EQH4" s="321"/>
      <c r="EQI4" s="321"/>
      <c r="EQJ4" s="321"/>
      <c r="EQK4" s="321"/>
      <c r="EQL4" s="321"/>
      <c r="EQM4" s="321"/>
      <c r="EQN4" s="321"/>
      <c r="EQO4" s="321"/>
      <c r="EQP4" s="321"/>
      <c r="EQQ4" s="321"/>
      <c r="EQR4" s="321"/>
      <c r="EQS4" s="321"/>
      <c r="EQT4" s="321"/>
      <c r="EQU4" s="321"/>
      <c r="EQV4" s="321"/>
      <c r="EQW4" s="321"/>
      <c r="EQX4" s="321"/>
      <c r="EQY4" s="321"/>
      <c r="EQZ4" s="321"/>
      <c r="ERA4" s="321"/>
      <c r="ERB4" s="321"/>
      <c r="ERC4" s="321"/>
      <c r="ERD4" s="321"/>
      <c r="ERE4" s="321"/>
      <c r="ERF4" s="321"/>
      <c r="ERG4" s="321"/>
      <c r="ERH4" s="321"/>
      <c r="ERI4" s="321"/>
      <c r="ERJ4" s="321"/>
      <c r="ERK4" s="321"/>
      <c r="ERL4" s="321"/>
      <c r="ERM4" s="321"/>
      <c r="ERN4" s="321"/>
      <c r="ERO4" s="321"/>
      <c r="ERP4" s="321"/>
      <c r="ERQ4" s="321"/>
      <c r="ERR4" s="321"/>
      <c r="ERS4" s="321"/>
      <c r="ERT4" s="321"/>
      <c r="ERU4" s="321"/>
      <c r="ERV4" s="321"/>
      <c r="ERW4" s="321"/>
      <c r="ERX4" s="321"/>
      <c r="ERY4" s="321"/>
      <c r="ERZ4" s="321"/>
      <c r="ESA4" s="321"/>
      <c r="ESB4" s="321"/>
      <c r="ESC4" s="321"/>
      <c r="ESD4" s="321"/>
      <c r="ESE4" s="321"/>
      <c r="ESF4" s="321"/>
      <c r="ESG4" s="321"/>
      <c r="ESH4" s="321"/>
      <c r="ESI4" s="321"/>
      <c r="ESJ4" s="321"/>
      <c r="ESK4" s="321"/>
      <c r="ESL4" s="321"/>
      <c r="ESM4" s="321"/>
      <c r="ESN4" s="321"/>
      <c r="ESO4" s="321"/>
      <c r="ESP4" s="321"/>
      <c r="ESQ4" s="321"/>
      <c r="ESR4" s="321"/>
      <c r="ESS4" s="321"/>
      <c r="EST4" s="321"/>
      <c r="ESU4" s="321"/>
      <c r="ESV4" s="321"/>
      <c r="ESW4" s="321"/>
      <c r="ESX4" s="321"/>
      <c r="ESY4" s="321"/>
      <c r="ESZ4" s="321"/>
      <c r="ETA4" s="321"/>
      <c r="ETB4" s="321"/>
      <c r="ETC4" s="321"/>
      <c r="ETD4" s="321"/>
      <c r="ETE4" s="321"/>
      <c r="ETF4" s="321"/>
      <c r="ETG4" s="321"/>
      <c r="ETH4" s="321"/>
      <c r="ETI4" s="321"/>
      <c r="ETJ4" s="321"/>
      <c r="ETK4" s="321"/>
      <c r="ETL4" s="321"/>
      <c r="ETM4" s="321"/>
      <c r="ETN4" s="321"/>
      <c r="ETO4" s="321"/>
      <c r="ETP4" s="321"/>
      <c r="ETQ4" s="321"/>
      <c r="ETR4" s="321"/>
      <c r="ETS4" s="321"/>
      <c r="ETT4" s="321"/>
      <c r="ETU4" s="321"/>
      <c r="ETV4" s="321"/>
      <c r="ETW4" s="321"/>
      <c r="ETX4" s="321"/>
      <c r="ETY4" s="321"/>
      <c r="ETZ4" s="321"/>
      <c r="EUA4" s="321"/>
      <c r="EUB4" s="321"/>
      <c r="EUC4" s="321"/>
      <c r="EUD4" s="321"/>
      <c r="EUE4" s="321"/>
      <c r="EUF4" s="321"/>
      <c r="EUG4" s="321"/>
      <c r="EUH4" s="321"/>
      <c r="EUI4" s="321"/>
      <c r="EUJ4" s="321"/>
      <c r="EUK4" s="321"/>
      <c r="EUL4" s="321"/>
      <c r="EUM4" s="321"/>
      <c r="EUN4" s="321"/>
      <c r="EUO4" s="321"/>
      <c r="EUP4" s="321"/>
      <c r="EUQ4" s="321"/>
      <c r="EUR4" s="321"/>
      <c r="EUS4" s="321"/>
      <c r="EUT4" s="321"/>
      <c r="EUU4" s="321"/>
      <c r="EUV4" s="321"/>
      <c r="EUW4" s="321"/>
      <c r="EUX4" s="321"/>
      <c r="EUY4" s="321"/>
      <c r="EUZ4" s="321"/>
      <c r="EVA4" s="321"/>
      <c r="EVB4" s="321"/>
      <c r="EVC4" s="321"/>
      <c r="EVD4" s="321"/>
      <c r="EVE4" s="321"/>
      <c r="EVF4" s="321"/>
      <c r="EVG4" s="321"/>
      <c r="EVH4" s="321"/>
      <c r="EVI4" s="321"/>
      <c r="EVJ4" s="321"/>
      <c r="EVK4" s="321"/>
      <c r="EVL4" s="321"/>
      <c r="EVM4" s="321"/>
      <c r="EVN4" s="321"/>
      <c r="EVO4" s="321"/>
      <c r="EVP4" s="321"/>
      <c r="EVQ4" s="321"/>
      <c r="EVR4" s="321"/>
      <c r="EVS4" s="321"/>
      <c r="EVT4" s="321"/>
      <c r="EVU4" s="321"/>
      <c r="EVV4" s="321"/>
      <c r="EVW4" s="321"/>
      <c r="EVX4" s="321"/>
      <c r="EVY4" s="321"/>
      <c r="EVZ4" s="321"/>
      <c r="EWA4" s="321"/>
      <c r="EWB4" s="321"/>
      <c r="EWC4" s="321"/>
      <c r="EWD4" s="321"/>
      <c r="EWE4" s="321"/>
      <c r="EWF4" s="321"/>
      <c r="EWG4" s="321"/>
      <c r="EWH4" s="321"/>
      <c r="EWI4" s="321"/>
      <c r="EWJ4" s="321"/>
      <c r="EWK4" s="321"/>
      <c r="EWL4" s="321"/>
      <c r="EWM4" s="321"/>
      <c r="EWN4" s="321"/>
      <c r="EWO4" s="321"/>
      <c r="EWP4" s="321"/>
      <c r="EWQ4" s="321"/>
      <c r="EWR4" s="321"/>
      <c r="EWS4" s="321"/>
      <c r="EWT4" s="321"/>
      <c r="EWU4" s="321"/>
      <c r="EWV4" s="321"/>
      <c r="EWW4" s="321"/>
      <c r="EWX4" s="321"/>
      <c r="EWY4" s="321"/>
      <c r="EWZ4" s="321"/>
      <c r="EXA4" s="321"/>
      <c r="EXB4" s="321"/>
      <c r="EXC4" s="321"/>
      <c r="EXD4" s="321"/>
      <c r="EXE4" s="321"/>
      <c r="EXF4" s="321"/>
      <c r="EXG4" s="321"/>
      <c r="EXH4" s="321"/>
      <c r="EXI4" s="321"/>
      <c r="EXJ4" s="321"/>
      <c r="EXK4" s="321"/>
      <c r="EXL4" s="321"/>
      <c r="EXM4" s="321"/>
      <c r="EXN4" s="321"/>
      <c r="EXO4" s="321"/>
      <c r="EXP4" s="321"/>
      <c r="EXQ4" s="321"/>
      <c r="EXR4" s="321"/>
      <c r="EXS4" s="321"/>
      <c r="EXT4" s="321"/>
      <c r="EXU4" s="321"/>
      <c r="EXV4" s="321"/>
      <c r="EXW4" s="321"/>
      <c r="EXX4" s="321"/>
      <c r="EXY4" s="321"/>
      <c r="EXZ4" s="321"/>
      <c r="EYA4" s="321"/>
      <c r="EYB4" s="321"/>
      <c r="EYC4" s="321"/>
      <c r="EYD4" s="321"/>
      <c r="EYE4" s="321"/>
      <c r="EYF4" s="321"/>
      <c r="EYG4" s="321"/>
      <c r="EYH4" s="321"/>
      <c r="EYI4" s="321"/>
      <c r="EYJ4" s="321"/>
      <c r="EYK4" s="321"/>
      <c r="EYL4" s="321"/>
      <c r="EYM4" s="321"/>
      <c r="EYN4" s="321"/>
      <c r="EYO4" s="321"/>
      <c r="EYP4" s="321"/>
      <c r="EYQ4" s="321"/>
      <c r="EYR4" s="321"/>
      <c r="EYS4" s="321"/>
      <c r="EYT4" s="321"/>
      <c r="EYU4" s="321"/>
      <c r="EYV4" s="321"/>
      <c r="EYW4" s="321"/>
      <c r="EYX4" s="321"/>
      <c r="EYY4" s="321"/>
      <c r="EYZ4" s="321"/>
      <c r="EZA4" s="321"/>
      <c r="EZB4" s="321"/>
      <c r="EZC4" s="321"/>
      <c r="EZD4" s="321"/>
      <c r="EZE4" s="321"/>
      <c r="EZF4" s="321"/>
      <c r="EZG4" s="321"/>
      <c r="EZH4" s="321"/>
      <c r="EZI4" s="321"/>
      <c r="EZJ4" s="321"/>
      <c r="EZK4" s="321"/>
      <c r="EZL4" s="321"/>
      <c r="EZM4" s="321"/>
      <c r="EZN4" s="321"/>
      <c r="EZO4" s="321"/>
      <c r="EZP4" s="321"/>
      <c r="EZQ4" s="321"/>
      <c r="EZR4" s="321"/>
      <c r="EZS4" s="321"/>
      <c r="EZT4" s="321"/>
      <c r="EZU4" s="321"/>
      <c r="EZV4" s="321"/>
      <c r="EZW4" s="321"/>
      <c r="EZX4" s="321"/>
      <c r="EZY4" s="321"/>
      <c r="EZZ4" s="321"/>
      <c r="FAA4" s="321"/>
      <c r="FAB4" s="321"/>
      <c r="FAC4" s="321"/>
      <c r="FAD4" s="321"/>
      <c r="FAE4" s="321"/>
      <c r="FAF4" s="321"/>
      <c r="FAG4" s="321"/>
      <c r="FAH4" s="321"/>
      <c r="FAI4" s="321"/>
      <c r="FAJ4" s="321"/>
      <c r="FAK4" s="321"/>
      <c r="FAL4" s="321"/>
      <c r="FAM4" s="321"/>
      <c r="FAN4" s="321"/>
      <c r="FAO4" s="321"/>
      <c r="FAP4" s="321"/>
      <c r="FAQ4" s="321"/>
      <c r="FAR4" s="321"/>
      <c r="FAS4" s="321"/>
      <c r="FAT4" s="321"/>
      <c r="FAU4" s="321"/>
      <c r="FAV4" s="321"/>
      <c r="FAW4" s="321"/>
      <c r="FAX4" s="321"/>
      <c r="FAY4" s="321"/>
      <c r="FAZ4" s="321"/>
      <c r="FBA4" s="321"/>
      <c r="FBB4" s="321"/>
      <c r="FBC4" s="321"/>
      <c r="FBD4" s="321"/>
      <c r="FBE4" s="321"/>
      <c r="FBF4" s="321"/>
      <c r="FBG4" s="321"/>
      <c r="FBH4" s="321"/>
      <c r="FBI4" s="321"/>
      <c r="FBJ4" s="321"/>
      <c r="FBK4" s="321"/>
      <c r="FBL4" s="321"/>
      <c r="FBM4" s="321"/>
      <c r="FBN4" s="321"/>
      <c r="FBO4" s="321"/>
      <c r="FBP4" s="321"/>
      <c r="FBQ4" s="321"/>
      <c r="FBR4" s="321"/>
      <c r="FBS4" s="321"/>
      <c r="FBT4" s="321"/>
      <c r="FBU4" s="321"/>
      <c r="FBV4" s="321"/>
      <c r="FBW4" s="321"/>
      <c r="FBX4" s="321"/>
      <c r="FBY4" s="321"/>
      <c r="FBZ4" s="321"/>
      <c r="FCA4" s="321"/>
      <c r="FCB4" s="321"/>
      <c r="FCC4" s="321"/>
      <c r="FCD4" s="321"/>
      <c r="FCE4" s="321"/>
      <c r="FCF4" s="321"/>
      <c r="FCG4" s="321"/>
      <c r="FCH4" s="321"/>
      <c r="FCI4" s="321"/>
      <c r="FCJ4" s="321"/>
      <c r="FCK4" s="321"/>
      <c r="FCL4" s="321"/>
      <c r="FCM4" s="321"/>
      <c r="FCN4" s="321"/>
      <c r="FCO4" s="321"/>
      <c r="FCP4" s="321"/>
      <c r="FCQ4" s="321"/>
      <c r="FCR4" s="321"/>
      <c r="FCS4" s="321"/>
      <c r="FCT4" s="321"/>
      <c r="FCU4" s="321"/>
      <c r="FCV4" s="321"/>
      <c r="FCW4" s="321"/>
      <c r="FCX4" s="321"/>
      <c r="FCY4" s="321"/>
      <c r="FCZ4" s="321"/>
      <c r="FDA4" s="321"/>
      <c r="FDB4" s="321"/>
      <c r="FDC4" s="321"/>
      <c r="FDD4" s="321"/>
      <c r="FDE4" s="321"/>
      <c r="FDF4" s="321"/>
      <c r="FDG4" s="321"/>
      <c r="FDH4" s="321"/>
      <c r="FDI4" s="321"/>
      <c r="FDJ4" s="321"/>
      <c r="FDK4" s="321"/>
      <c r="FDL4" s="321"/>
      <c r="FDM4" s="321"/>
      <c r="FDN4" s="321"/>
      <c r="FDO4" s="321"/>
      <c r="FDP4" s="321"/>
      <c r="FDQ4" s="321"/>
      <c r="FDR4" s="321"/>
      <c r="FDS4" s="321"/>
      <c r="FDT4" s="321"/>
      <c r="FDU4" s="321"/>
      <c r="FDV4" s="321"/>
      <c r="FDW4" s="321"/>
      <c r="FDX4" s="321"/>
      <c r="FDY4" s="321"/>
      <c r="FDZ4" s="321"/>
      <c r="FEA4" s="321"/>
      <c r="FEB4" s="321"/>
      <c r="FEC4" s="321"/>
      <c r="FED4" s="321"/>
      <c r="FEE4" s="321"/>
      <c r="FEF4" s="321"/>
      <c r="FEG4" s="321"/>
      <c r="FEH4" s="321"/>
      <c r="FEI4" s="321"/>
      <c r="FEJ4" s="321"/>
      <c r="FEK4" s="321"/>
      <c r="FEL4" s="321"/>
      <c r="FEM4" s="321"/>
      <c r="FEN4" s="321"/>
      <c r="FEO4" s="321"/>
      <c r="FEP4" s="321"/>
      <c r="FEQ4" s="321"/>
      <c r="FER4" s="321"/>
      <c r="FES4" s="321"/>
      <c r="FET4" s="321"/>
      <c r="FEU4" s="321"/>
      <c r="FEV4" s="321"/>
      <c r="FEW4" s="321"/>
      <c r="FEX4" s="321"/>
      <c r="FEY4" s="321"/>
      <c r="FEZ4" s="321"/>
      <c r="FFA4" s="321"/>
      <c r="FFB4" s="321"/>
      <c r="FFC4" s="321"/>
      <c r="FFD4" s="321"/>
      <c r="FFE4" s="321"/>
      <c r="FFF4" s="321"/>
      <c r="FFG4" s="321"/>
      <c r="FFH4" s="321"/>
      <c r="FFI4" s="321"/>
      <c r="FFJ4" s="321"/>
      <c r="FFK4" s="321"/>
      <c r="FFL4" s="321"/>
      <c r="FFM4" s="321"/>
      <c r="FFN4" s="321"/>
      <c r="FFO4" s="321"/>
      <c r="FFP4" s="321"/>
      <c r="FFQ4" s="321"/>
      <c r="FFR4" s="321"/>
      <c r="FFS4" s="321"/>
      <c r="FFT4" s="321"/>
      <c r="FFU4" s="321"/>
      <c r="FFV4" s="321"/>
      <c r="FFW4" s="321"/>
      <c r="FFX4" s="321"/>
      <c r="FFY4" s="321"/>
      <c r="FFZ4" s="321"/>
      <c r="FGA4" s="321"/>
      <c r="FGB4" s="321"/>
      <c r="FGC4" s="321"/>
      <c r="FGD4" s="321"/>
      <c r="FGE4" s="321"/>
      <c r="FGF4" s="321"/>
      <c r="FGG4" s="321"/>
      <c r="FGH4" s="321"/>
      <c r="FGI4" s="321"/>
      <c r="FGJ4" s="321"/>
      <c r="FGK4" s="321"/>
      <c r="FGL4" s="321"/>
      <c r="FGM4" s="321"/>
      <c r="FGN4" s="321"/>
      <c r="FGO4" s="321"/>
      <c r="FGP4" s="321"/>
      <c r="FGQ4" s="321"/>
      <c r="FGR4" s="321"/>
      <c r="FGS4" s="321"/>
      <c r="FGT4" s="321"/>
      <c r="FGU4" s="321"/>
      <c r="FGV4" s="321"/>
      <c r="FGW4" s="321"/>
      <c r="FGX4" s="321"/>
      <c r="FGY4" s="321"/>
      <c r="FGZ4" s="321"/>
      <c r="FHA4" s="321"/>
      <c r="FHB4" s="321"/>
      <c r="FHC4" s="321"/>
      <c r="FHD4" s="321"/>
      <c r="FHE4" s="321"/>
      <c r="FHF4" s="321"/>
      <c r="FHG4" s="321"/>
      <c r="FHH4" s="321"/>
      <c r="FHI4" s="321"/>
      <c r="FHJ4" s="321"/>
      <c r="FHK4" s="321"/>
      <c r="FHL4" s="321"/>
      <c r="FHM4" s="321"/>
      <c r="FHN4" s="321"/>
      <c r="FHO4" s="321"/>
      <c r="FHP4" s="321"/>
      <c r="FHQ4" s="321"/>
      <c r="FHR4" s="321"/>
      <c r="FHS4" s="321"/>
      <c r="FHT4" s="321"/>
      <c r="FHU4" s="321"/>
      <c r="FHV4" s="321"/>
      <c r="FHW4" s="321"/>
      <c r="FHX4" s="321"/>
      <c r="FHY4" s="321"/>
      <c r="FHZ4" s="321"/>
      <c r="FIA4" s="321"/>
      <c r="FIB4" s="321"/>
      <c r="FIC4" s="321"/>
      <c r="FID4" s="321"/>
      <c r="FIE4" s="321"/>
      <c r="FIF4" s="321"/>
      <c r="FIG4" s="321"/>
      <c r="FIH4" s="321"/>
      <c r="FII4" s="321"/>
      <c r="FIJ4" s="321"/>
      <c r="FIK4" s="321"/>
      <c r="FIL4" s="321"/>
      <c r="FIM4" s="321"/>
      <c r="FIN4" s="321"/>
      <c r="FIO4" s="321"/>
      <c r="FIP4" s="321"/>
      <c r="FIQ4" s="321"/>
      <c r="FIR4" s="321"/>
      <c r="FIS4" s="321"/>
      <c r="FIT4" s="321"/>
      <c r="FIU4" s="321"/>
      <c r="FIV4" s="321"/>
      <c r="FIW4" s="321"/>
      <c r="FIX4" s="321"/>
      <c r="FIY4" s="321"/>
      <c r="FIZ4" s="321"/>
      <c r="FJA4" s="321"/>
      <c r="FJB4" s="321"/>
      <c r="FJC4" s="321"/>
      <c r="FJD4" s="321"/>
      <c r="FJE4" s="321"/>
      <c r="FJF4" s="321"/>
      <c r="FJG4" s="321"/>
      <c r="FJH4" s="321"/>
      <c r="FJI4" s="321"/>
      <c r="FJJ4" s="321"/>
      <c r="FJK4" s="321"/>
      <c r="FJL4" s="321"/>
      <c r="FJM4" s="321"/>
      <c r="FJN4" s="321"/>
      <c r="FJO4" s="321"/>
      <c r="FJP4" s="321"/>
      <c r="FJQ4" s="321"/>
      <c r="FJR4" s="321"/>
      <c r="FJS4" s="321"/>
      <c r="FJT4" s="321"/>
      <c r="FJU4" s="321"/>
      <c r="FJV4" s="321"/>
      <c r="FJW4" s="321"/>
      <c r="FJX4" s="321"/>
      <c r="FJY4" s="321"/>
      <c r="FJZ4" s="321"/>
      <c r="FKA4" s="321"/>
      <c r="FKB4" s="321"/>
      <c r="FKC4" s="321"/>
      <c r="FKD4" s="321"/>
      <c r="FKE4" s="321"/>
      <c r="FKF4" s="321"/>
      <c r="FKG4" s="321"/>
      <c r="FKH4" s="321"/>
      <c r="FKI4" s="321"/>
      <c r="FKJ4" s="321"/>
      <c r="FKK4" s="321"/>
      <c r="FKL4" s="321"/>
      <c r="FKM4" s="321"/>
      <c r="FKN4" s="321"/>
      <c r="FKO4" s="321"/>
      <c r="FKP4" s="321"/>
      <c r="FKQ4" s="321"/>
      <c r="FKR4" s="321"/>
      <c r="FKS4" s="321"/>
      <c r="FKT4" s="321"/>
      <c r="FKU4" s="321"/>
      <c r="FKV4" s="321"/>
      <c r="FKW4" s="321"/>
      <c r="FKX4" s="321"/>
      <c r="FKY4" s="321"/>
      <c r="FKZ4" s="321"/>
      <c r="FLA4" s="321"/>
      <c r="FLB4" s="321"/>
      <c r="FLC4" s="321"/>
      <c r="FLD4" s="321"/>
      <c r="FLE4" s="321"/>
      <c r="FLF4" s="321"/>
      <c r="FLG4" s="321"/>
      <c r="FLH4" s="321"/>
      <c r="FLI4" s="321"/>
      <c r="FLJ4" s="321"/>
      <c r="FLK4" s="321"/>
      <c r="FLL4" s="321"/>
      <c r="FLM4" s="321"/>
      <c r="FLN4" s="321"/>
      <c r="FLO4" s="321"/>
      <c r="FLP4" s="321"/>
      <c r="FLQ4" s="321"/>
      <c r="FLR4" s="321"/>
      <c r="FLS4" s="321"/>
      <c r="FLT4" s="321"/>
      <c r="FLU4" s="321"/>
      <c r="FLV4" s="321"/>
      <c r="FLW4" s="321"/>
      <c r="FLX4" s="321"/>
      <c r="FLY4" s="321"/>
      <c r="FLZ4" s="321"/>
      <c r="FMA4" s="321"/>
      <c r="FMB4" s="321"/>
      <c r="FMC4" s="321"/>
      <c r="FMD4" s="321"/>
      <c r="FME4" s="321"/>
      <c r="FMF4" s="321"/>
      <c r="FMG4" s="321"/>
      <c r="FMH4" s="321"/>
      <c r="FMI4" s="321"/>
      <c r="FMJ4" s="321"/>
      <c r="FMK4" s="321"/>
      <c r="FML4" s="321"/>
      <c r="FMM4" s="321"/>
      <c r="FMN4" s="321"/>
      <c r="FMO4" s="321"/>
      <c r="FMP4" s="321"/>
      <c r="FMQ4" s="321"/>
      <c r="FMR4" s="321"/>
      <c r="FMS4" s="321"/>
      <c r="FMT4" s="321"/>
      <c r="FMU4" s="321"/>
      <c r="FMV4" s="321"/>
      <c r="FMW4" s="321"/>
      <c r="FMX4" s="321"/>
      <c r="FMY4" s="321"/>
      <c r="FMZ4" s="321"/>
      <c r="FNA4" s="321"/>
      <c r="FNB4" s="321"/>
      <c r="FNC4" s="321"/>
      <c r="FND4" s="321"/>
      <c r="FNE4" s="321"/>
      <c r="FNF4" s="321"/>
      <c r="FNG4" s="321"/>
      <c r="FNH4" s="321"/>
      <c r="FNI4" s="321"/>
      <c r="FNJ4" s="321"/>
      <c r="FNK4" s="321"/>
      <c r="FNL4" s="321"/>
      <c r="FNM4" s="321"/>
      <c r="FNN4" s="321"/>
      <c r="FNO4" s="321"/>
      <c r="FNP4" s="321"/>
      <c r="FNQ4" s="321"/>
      <c r="FNR4" s="321"/>
      <c r="FNS4" s="321"/>
      <c r="FNT4" s="321"/>
      <c r="FNU4" s="321"/>
      <c r="FNV4" s="321"/>
      <c r="FNW4" s="321"/>
      <c r="FNX4" s="321"/>
      <c r="FNY4" s="321"/>
      <c r="FNZ4" s="321"/>
      <c r="FOA4" s="321"/>
      <c r="FOB4" s="321"/>
      <c r="FOC4" s="321"/>
      <c r="FOD4" s="321"/>
      <c r="FOE4" s="321"/>
      <c r="FOF4" s="321"/>
      <c r="FOG4" s="321"/>
      <c r="FOH4" s="321"/>
      <c r="FOI4" s="321"/>
      <c r="FOJ4" s="321"/>
      <c r="FOK4" s="321"/>
      <c r="FOL4" s="321"/>
      <c r="FOM4" s="321"/>
      <c r="FON4" s="321"/>
      <c r="FOO4" s="321"/>
      <c r="FOP4" s="321"/>
      <c r="FOQ4" s="321"/>
      <c r="FOR4" s="321"/>
      <c r="FOS4" s="321"/>
      <c r="FOT4" s="321"/>
      <c r="FOU4" s="321"/>
      <c r="FOV4" s="321"/>
      <c r="FOW4" s="321"/>
      <c r="FOX4" s="321"/>
      <c r="FOY4" s="321"/>
      <c r="FOZ4" s="321"/>
      <c r="FPA4" s="321"/>
      <c r="FPB4" s="321"/>
      <c r="FPC4" s="321"/>
      <c r="FPD4" s="321"/>
      <c r="FPE4" s="321"/>
      <c r="FPF4" s="321"/>
      <c r="FPG4" s="321"/>
      <c r="FPH4" s="321"/>
      <c r="FPI4" s="321"/>
      <c r="FPJ4" s="321"/>
      <c r="FPK4" s="321"/>
      <c r="FPL4" s="321"/>
      <c r="FPM4" s="321"/>
      <c r="FPN4" s="321"/>
      <c r="FPO4" s="321"/>
      <c r="FPP4" s="321"/>
      <c r="FPQ4" s="321"/>
      <c r="FPR4" s="321"/>
      <c r="FPS4" s="321"/>
      <c r="FPT4" s="321"/>
      <c r="FPU4" s="321"/>
      <c r="FPV4" s="321"/>
      <c r="FPW4" s="321"/>
      <c r="FPX4" s="321"/>
      <c r="FPY4" s="321"/>
      <c r="FPZ4" s="321"/>
      <c r="FQA4" s="321"/>
      <c r="FQB4" s="321"/>
      <c r="FQC4" s="321"/>
      <c r="FQD4" s="321"/>
      <c r="FQE4" s="321"/>
      <c r="FQF4" s="321"/>
      <c r="FQG4" s="321"/>
      <c r="FQH4" s="321"/>
      <c r="FQI4" s="321"/>
      <c r="FQJ4" s="321"/>
      <c r="FQK4" s="321"/>
      <c r="FQL4" s="321"/>
      <c r="FQM4" s="321"/>
      <c r="FQN4" s="321"/>
      <c r="FQO4" s="321"/>
      <c r="FQP4" s="321"/>
      <c r="FQQ4" s="321"/>
      <c r="FQR4" s="321"/>
      <c r="FQS4" s="321"/>
      <c r="FQT4" s="321"/>
      <c r="FQU4" s="321"/>
      <c r="FQV4" s="321"/>
      <c r="FQW4" s="321"/>
      <c r="FQX4" s="321"/>
      <c r="FQY4" s="321"/>
      <c r="FQZ4" s="321"/>
      <c r="FRA4" s="321"/>
      <c r="FRB4" s="321"/>
      <c r="FRC4" s="321"/>
      <c r="FRD4" s="321"/>
      <c r="FRE4" s="321"/>
      <c r="FRF4" s="321"/>
      <c r="FRG4" s="321"/>
      <c r="FRH4" s="321"/>
      <c r="FRI4" s="321"/>
      <c r="FRJ4" s="321"/>
      <c r="FRK4" s="321"/>
      <c r="FRL4" s="321"/>
      <c r="FRM4" s="321"/>
      <c r="FRN4" s="321"/>
      <c r="FRO4" s="321"/>
      <c r="FRP4" s="321"/>
      <c r="FRQ4" s="321"/>
      <c r="FRR4" s="321"/>
      <c r="FRS4" s="321"/>
      <c r="FRT4" s="321"/>
      <c r="FRU4" s="321"/>
      <c r="FRV4" s="321"/>
      <c r="FRW4" s="321"/>
      <c r="FRX4" s="321"/>
      <c r="FRY4" s="321"/>
      <c r="FRZ4" s="321"/>
      <c r="FSA4" s="321"/>
      <c r="FSB4" s="321"/>
      <c r="FSC4" s="321"/>
      <c r="FSD4" s="321"/>
      <c r="FSE4" s="321"/>
      <c r="FSF4" s="321"/>
      <c r="FSG4" s="321"/>
      <c r="FSH4" s="321"/>
      <c r="FSI4" s="321"/>
      <c r="FSJ4" s="321"/>
      <c r="FSK4" s="321"/>
      <c r="FSL4" s="321"/>
      <c r="FSM4" s="321"/>
      <c r="FSN4" s="321"/>
      <c r="FSO4" s="321"/>
      <c r="FSP4" s="321"/>
      <c r="FSQ4" s="321"/>
      <c r="FSR4" s="321"/>
      <c r="FSS4" s="321"/>
      <c r="FST4" s="321"/>
      <c r="FSU4" s="321"/>
      <c r="FSV4" s="321"/>
      <c r="FSW4" s="321"/>
      <c r="FSX4" s="321"/>
      <c r="FSY4" s="321"/>
      <c r="FSZ4" s="321"/>
      <c r="FTA4" s="321"/>
      <c r="FTB4" s="321"/>
      <c r="FTC4" s="321"/>
      <c r="FTD4" s="321"/>
      <c r="FTE4" s="321"/>
      <c r="FTF4" s="321"/>
      <c r="FTG4" s="321"/>
      <c r="FTH4" s="321"/>
      <c r="FTI4" s="321"/>
      <c r="FTJ4" s="321"/>
      <c r="FTK4" s="321"/>
      <c r="FTL4" s="321"/>
      <c r="FTM4" s="321"/>
      <c r="FTN4" s="321"/>
      <c r="FTO4" s="321"/>
      <c r="FTP4" s="321"/>
      <c r="FTQ4" s="321"/>
      <c r="FTR4" s="321"/>
      <c r="FTS4" s="321"/>
      <c r="FTT4" s="321"/>
      <c r="FTU4" s="321"/>
      <c r="FTV4" s="321"/>
      <c r="FTW4" s="321"/>
      <c r="FTX4" s="321"/>
      <c r="FTY4" s="321"/>
      <c r="FTZ4" s="321"/>
      <c r="FUA4" s="321"/>
      <c r="FUB4" s="321"/>
      <c r="FUC4" s="321"/>
      <c r="FUD4" s="321"/>
      <c r="FUE4" s="321"/>
      <c r="FUF4" s="321"/>
      <c r="FUG4" s="321"/>
      <c r="FUH4" s="321"/>
      <c r="FUI4" s="321"/>
      <c r="FUJ4" s="321"/>
      <c r="FUK4" s="321"/>
      <c r="FUL4" s="321"/>
      <c r="FUM4" s="321"/>
      <c r="FUN4" s="321"/>
      <c r="FUO4" s="321"/>
      <c r="FUP4" s="321"/>
      <c r="FUQ4" s="321"/>
      <c r="FUR4" s="321"/>
      <c r="FUS4" s="321"/>
      <c r="FUT4" s="321"/>
      <c r="FUU4" s="321"/>
      <c r="FUV4" s="321"/>
      <c r="FUW4" s="321"/>
      <c r="FUX4" s="321"/>
      <c r="FUY4" s="321"/>
      <c r="FUZ4" s="321"/>
      <c r="FVA4" s="321"/>
      <c r="FVB4" s="321"/>
      <c r="FVC4" s="321"/>
      <c r="FVD4" s="321"/>
      <c r="FVE4" s="321"/>
      <c r="FVF4" s="321"/>
      <c r="FVG4" s="321"/>
      <c r="FVH4" s="321"/>
      <c r="FVI4" s="321"/>
      <c r="FVJ4" s="321"/>
      <c r="FVK4" s="321"/>
      <c r="FVL4" s="321"/>
      <c r="FVM4" s="321"/>
      <c r="FVN4" s="321"/>
      <c r="FVO4" s="321"/>
      <c r="FVP4" s="321"/>
      <c r="FVQ4" s="321"/>
      <c r="FVR4" s="321"/>
      <c r="FVS4" s="321"/>
      <c r="FVT4" s="321"/>
      <c r="FVU4" s="321"/>
      <c r="FVV4" s="321"/>
      <c r="FVW4" s="321"/>
      <c r="FVX4" s="321"/>
      <c r="FVY4" s="321"/>
      <c r="FVZ4" s="321"/>
      <c r="FWA4" s="321"/>
      <c r="FWB4" s="321"/>
      <c r="FWC4" s="321"/>
      <c r="FWD4" s="321"/>
      <c r="FWE4" s="321"/>
      <c r="FWF4" s="321"/>
      <c r="FWG4" s="321"/>
      <c r="FWH4" s="321"/>
      <c r="FWI4" s="321"/>
      <c r="FWJ4" s="321"/>
      <c r="FWK4" s="321"/>
      <c r="FWL4" s="321"/>
      <c r="FWM4" s="321"/>
      <c r="FWN4" s="321"/>
      <c r="FWO4" s="321"/>
      <c r="FWP4" s="321"/>
      <c r="FWQ4" s="321"/>
      <c r="FWR4" s="321"/>
      <c r="FWS4" s="321"/>
      <c r="FWT4" s="321"/>
      <c r="FWU4" s="321"/>
      <c r="FWV4" s="321"/>
      <c r="FWW4" s="321"/>
      <c r="FWX4" s="321"/>
      <c r="FWY4" s="321"/>
      <c r="FWZ4" s="321"/>
      <c r="FXA4" s="321"/>
      <c r="FXB4" s="321"/>
      <c r="FXC4" s="321"/>
      <c r="FXD4" s="321"/>
      <c r="FXE4" s="321"/>
      <c r="FXF4" s="321"/>
      <c r="FXG4" s="321"/>
      <c r="FXH4" s="321"/>
      <c r="FXI4" s="321"/>
      <c r="FXJ4" s="321"/>
      <c r="FXK4" s="321"/>
      <c r="FXL4" s="321"/>
      <c r="FXM4" s="321"/>
      <c r="FXN4" s="321"/>
      <c r="FXO4" s="321"/>
      <c r="FXP4" s="321"/>
      <c r="FXQ4" s="321"/>
      <c r="FXR4" s="321"/>
      <c r="FXS4" s="321"/>
      <c r="FXT4" s="321"/>
      <c r="FXU4" s="321"/>
      <c r="FXV4" s="321"/>
      <c r="FXW4" s="321"/>
      <c r="FXX4" s="321"/>
      <c r="FXY4" s="321"/>
      <c r="FXZ4" s="321"/>
      <c r="FYA4" s="321"/>
      <c r="FYB4" s="321"/>
      <c r="FYC4" s="321"/>
      <c r="FYD4" s="321"/>
      <c r="FYE4" s="321"/>
      <c r="FYF4" s="321"/>
      <c r="FYG4" s="321"/>
      <c r="FYH4" s="321"/>
      <c r="FYI4" s="321"/>
      <c r="FYJ4" s="321"/>
      <c r="FYK4" s="321"/>
      <c r="FYL4" s="321"/>
      <c r="FYM4" s="321"/>
      <c r="FYN4" s="321"/>
      <c r="FYO4" s="321"/>
      <c r="FYP4" s="321"/>
      <c r="FYQ4" s="321"/>
      <c r="FYR4" s="321"/>
      <c r="FYS4" s="321"/>
      <c r="FYT4" s="321"/>
      <c r="FYU4" s="321"/>
      <c r="FYV4" s="321"/>
      <c r="FYW4" s="321"/>
      <c r="FYX4" s="321"/>
      <c r="FYY4" s="321"/>
      <c r="FYZ4" s="321"/>
      <c r="FZA4" s="321"/>
      <c r="FZB4" s="321"/>
      <c r="FZC4" s="321"/>
      <c r="FZD4" s="321"/>
      <c r="FZE4" s="321"/>
      <c r="FZF4" s="321"/>
      <c r="FZG4" s="321"/>
      <c r="FZH4" s="321"/>
      <c r="FZI4" s="321"/>
      <c r="FZJ4" s="321"/>
      <c r="FZK4" s="321"/>
      <c r="FZL4" s="321"/>
      <c r="FZM4" s="321"/>
      <c r="FZN4" s="321"/>
      <c r="FZO4" s="321"/>
      <c r="FZP4" s="321"/>
      <c r="FZQ4" s="321"/>
      <c r="FZR4" s="321"/>
      <c r="FZS4" s="321"/>
      <c r="FZT4" s="321"/>
      <c r="FZU4" s="321"/>
      <c r="FZV4" s="321"/>
      <c r="FZW4" s="321"/>
      <c r="FZX4" s="321"/>
      <c r="FZY4" s="321"/>
      <c r="FZZ4" s="321"/>
      <c r="GAA4" s="321"/>
      <c r="GAB4" s="321"/>
      <c r="GAC4" s="321"/>
      <c r="GAD4" s="321"/>
      <c r="GAE4" s="321"/>
      <c r="GAF4" s="321"/>
      <c r="GAG4" s="321"/>
      <c r="GAH4" s="321"/>
      <c r="GAI4" s="321"/>
      <c r="GAJ4" s="321"/>
      <c r="GAK4" s="321"/>
      <c r="GAL4" s="321"/>
      <c r="GAM4" s="321"/>
      <c r="GAN4" s="321"/>
      <c r="GAO4" s="321"/>
      <c r="GAP4" s="321"/>
      <c r="GAQ4" s="321"/>
      <c r="GAR4" s="321"/>
      <c r="GAS4" s="321"/>
      <c r="GAT4" s="321"/>
      <c r="GAU4" s="321"/>
      <c r="GAV4" s="321"/>
      <c r="GAW4" s="321"/>
      <c r="GAX4" s="321"/>
      <c r="GAY4" s="321"/>
      <c r="GAZ4" s="321"/>
      <c r="GBA4" s="321"/>
      <c r="GBB4" s="321"/>
      <c r="GBC4" s="321"/>
      <c r="GBD4" s="321"/>
      <c r="GBE4" s="321"/>
      <c r="GBF4" s="321"/>
      <c r="GBG4" s="321"/>
      <c r="GBH4" s="321"/>
      <c r="GBI4" s="321"/>
      <c r="GBJ4" s="321"/>
      <c r="GBK4" s="321"/>
      <c r="GBL4" s="321"/>
      <c r="GBM4" s="321"/>
      <c r="GBN4" s="321"/>
      <c r="GBO4" s="321"/>
      <c r="GBP4" s="321"/>
      <c r="GBQ4" s="321"/>
      <c r="GBR4" s="321"/>
      <c r="GBS4" s="321"/>
      <c r="GBT4" s="321"/>
      <c r="GBU4" s="321"/>
      <c r="GBV4" s="321"/>
      <c r="GBW4" s="321"/>
      <c r="GBX4" s="321"/>
      <c r="GBY4" s="321"/>
      <c r="GBZ4" s="321"/>
      <c r="GCA4" s="321"/>
      <c r="GCB4" s="321"/>
      <c r="GCC4" s="321"/>
      <c r="GCD4" s="321"/>
      <c r="GCE4" s="321"/>
      <c r="GCF4" s="321"/>
      <c r="GCG4" s="321"/>
      <c r="GCH4" s="321"/>
      <c r="GCI4" s="321"/>
      <c r="GCJ4" s="321"/>
      <c r="GCK4" s="321"/>
      <c r="GCL4" s="321"/>
      <c r="GCM4" s="321"/>
      <c r="GCN4" s="321"/>
      <c r="GCO4" s="321"/>
      <c r="GCP4" s="321"/>
      <c r="GCQ4" s="321"/>
      <c r="GCR4" s="321"/>
      <c r="GCS4" s="321"/>
      <c r="GCT4" s="321"/>
      <c r="GCU4" s="321"/>
      <c r="GCV4" s="321"/>
      <c r="GCW4" s="321"/>
      <c r="GCX4" s="321"/>
      <c r="GCY4" s="321"/>
      <c r="GCZ4" s="321"/>
      <c r="GDA4" s="321"/>
      <c r="GDB4" s="321"/>
      <c r="GDC4" s="321"/>
      <c r="GDD4" s="321"/>
      <c r="GDE4" s="321"/>
      <c r="GDF4" s="321"/>
      <c r="GDG4" s="321"/>
      <c r="GDH4" s="321"/>
      <c r="GDI4" s="321"/>
      <c r="GDJ4" s="321"/>
      <c r="GDK4" s="321"/>
      <c r="GDL4" s="321"/>
      <c r="GDM4" s="321"/>
      <c r="GDN4" s="321"/>
      <c r="GDO4" s="321"/>
      <c r="GDP4" s="321"/>
      <c r="GDQ4" s="321"/>
      <c r="GDR4" s="321"/>
      <c r="GDS4" s="321"/>
      <c r="GDT4" s="321"/>
      <c r="GDU4" s="321"/>
      <c r="GDV4" s="321"/>
      <c r="GDW4" s="321"/>
      <c r="GDX4" s="321"/>
      <c r="GDY4" s="321"/>
      <c r="GDZ4" s="321"/>
      <c r="GEA4" s="321"/>
      <c r="GEB4" s="321"/>
      <c r="GEC4" s="321"/>
      <c r="GED4" s="321"/>
      <c r="GEE4" s="321"/>
      <c r="GEF4" s="321"/>
      <c r="GEG4" s="321"/>
      <c r="GEH4" s="321"/>
      <c r="GEI4" s="321"/>
      <c r="GEJ4" s="321"/>
      <c r="GEK4" s="321"/>
      <c r="GEL4" s="321"/>
      <c r="GEM4" s="321"/>
      <c r="GEN4" s="321"/>
      <c r="GEO4" s="321"/>
      <c r="GEP4" s="321"/>
      <c r="GEQ4" s="321"/>
      <c r="GER4" s="321"/>
      <c r="GES4" s="321"/>
      <c r="GET4" s="321"/>
      <c r="GEU4" s="321"/>
      <c r="GEV4" s="321"/>
      <c r="GEW4" s="321"/>
      <c r="GEX4" s="321"/>
      <c r="GEY4" s="321"/>
      <c r="GEZ4" s="321"/>
      <c r="GFA4" s="321"/>
      <c r="GFB4" s="321"/>
      <c r="GFC4" s="321"/>
      <c r="GFD4" s="321"/>
      <c r="GFE4" s="321"/>
      <c r="GFF4" s="321"/>
      <c r="GFG4" s="321"/>
      <c r="GFH4" s="321"/>
      <c r="GFI4" s="321"/>
      <c r="GFJ4" s="321"/>
      <c r="GFK4" s="321"/>
      <c r="GFL4" s="321"/>
      <c r="GFM4" s="321"/>
      <c r="GFN4" s="321"/>
      <c r="GFO4" s="321"/>
      <c r="GFP4" s="321"/>
      <c r="GFQ4" s="321"/>
      <c r="GFR4" s="321"/>
      <c r="GFS4" s="321"/>
      <c r="GFT4" s="321"/>
      <c r="GFU4" s="321"/>
      <c r="GFV4" s="321"/>
      <c r="GFW4" s="321"/>
      <c r="GFX4" s="321"/>
      <c r="GFY4" s="321"/>
      <c r="GFZ4" s="321"/>
      <c r="GGA4" s="321"/>
      <c r="GGB4" s="321"/>
      <c r="GGC4" s="321"/>
      <c r="GGD4" s="321"/>
      <c r="GGE4" s="321"/>
      <c r="GGF4" s="321"/>
      <c r="GGG4" s="321"/>
      <c r="GGH4" s="321"/>
      <c r="GGI4" s="321"/>
      <c r="GGJ4" s="321"/>
      <c r="GGK4" s="321"/>
      <c r="GGL4" s="321"/>
      <c r="GGM4" s="321"/>
      <c r="GGN4" s="321"/>
      <c r="GGO4" s="321"/>
      <c r="GGP4" s="321"/>
      <c r="GGQ4" s="321"/>
      <c r="GGR4" s="321"/>
      <c r="GGS4" s="321"/>
      <c r="GGT4" s="321"/>
      <c r="GGU4" s="321"/>
      <c r="GGV4" s="321"/>
      <c r="GGW4" s="321"/>
      <c r="GGX4" s="321"/>
      <c r="GGY4" s="321"/>
      <c r="GGZ4" s="321"/>
      <c r="GHA4" s="321"/>
      <c r="GHB4" s="321"/>
      <c r="GHC4" s="321"/>
      <c r="GHD4" s="321"/>
      <c r="GHE4" s="321"/>
      <c r="GHF4" s="321"/>
      <c r="GHG4" s="321"/>
      <c r="GHH4" s="321"/>
      <c r="GHI4" s="321"/>
      <c r="GHJ4" s="321"/>
      <c r="GHK4" s="321"/>
      <c r="GHL4" s="321"/>
      <c r="GHM4" s="321"/>
      <c r="GHN4" s="321"/>
      <c r="GHO4" s="321"/>
      <c r="GHP4" s="321"/>
      <c r="GHQ4" s="321"/>
      <c r="GHR4" s="321"/>
      <c r="GHS4" s="321"/>
      <c r="GHT4" s="321"/>
      <c r="GHU4" s="321"/>
      <c r="GHV4" s="321"/>
      <c r="GHW4" s="321"/>
      <c r="GHX4" s="321"/>
      <c r="GHY4" s="321"/>
      <c r="GHZ4" s="321"/>
      <c r="GIA4" s="321"/>
      <c r="GIB4" s="321"/>
      <c r="GIC4" s="321"/>
      <c r="GID4" s="321"/>
      <c r="GIE4" s="321"/>
      <c r="GIF4" s="321"/>
      <c r="GIG4" s="321"/>
      <c r="GIH4" s="321"/>
      <c r="GII4" s="321"/>
      <c r="GIJ4" s="321"/>
      <c r="GIK4" s="321"/>
      <c r="GIL4" s="321"/>
      <c r="GIM4" s="321"/>
      <c r="GIN4" s="321"/>
      <c r="GIO4" s="321"/>
      <c r="GIP4" s="321"/>
      <c r="GIQ4" s="321"/>
      <c r="GIR4" s="321"/>
      <c r="GIS4" s="321"/>
      <c r="GIT4" s="321"/>
      <c r="GIU4" s="321"/>
      <c r="GIV4" s="321"/>
      <c r="GIW4" s="321"/>
      <c r="GIX4" s="321"/>
      <c r="GIY4" s="321"/>
      <c r="GIZ4" s="321"/>
      <c r="GJA4" s="321"/>
      <c r="GJB4" s="321"/>
      <c r="GJC4" s="321"/>
      <c r="GJD4" s="321"/>
      <c r="GJE4" s="321"/>
      <c r="GJF4" s="321"/>
      <c r="GJG4" s="321"/>
      <c r="GJH4" s="321"/>
      <c r="GJI4" s="321"/>
      <c r="GJJ4" s="321"/>
      <c r="GJK4" s="321"/>
      <c r="GJL4" s="321"/>
      <c r="GJM4" s="321"/>
      <c r="GJN4" s="321"/>
      <c r="GJO4" s="321"/>
      <c r="GJP4" s="321"/>
      <c r="GJQ4" s="321"/>
      <c r="GJR4" s="321"/>
      <c r="GJS4" s="321"/>
      <c r="GJT4" s="321"/>
      <c r="GJU4" s="321"/>
      <c r="GJV4" s="321"/>
      <c r="GJW4" s="321"/>
      <c r="GJX4" s="321"/>
      <c r="GJY4" s="321"/>
      <c r="GJZ4" s="321"/>
      <c r="GKA4" s="321"/>
      <c r="GKB4" s="321"/>
      <c r="GKC4" s="321"/>
      <c r="GKD4" s="321"/>
      <c r="GKE4" s="321"/>
      <c r="GKF4" s="321"/>
      <c r="GKG4" s="321"/>
      <c r="GKH4" s="321"/>
      <c r="GKI4" s="321"/>
      <c r="GKJ4" s="321"/>
      <c r="GKK4" s="321"/>
      <c r="GKL4" s="321"/>
      <c r="GKM4" s="321"/>
      <c r="GKN4" s="321"/>
      <c r="GKO4" s="321"/>
      <c r="GKP4" s="321"/>
      <c r="GKQ4" s="321"/>
      <c r="GKR4" s="321"/>
      <c r="GKS4" s="321"/>
      <c r="GKT4" s="321"/>
      <c r="GKU4" s="321"/>
      <c r="GKV4" s="321"/>
      <c r="GKW4" s="321"/>
      <c r="GKX4" s="321"/>
      <c r="GKY4" s="321"/>
      <c r="GKZ4" s="321"/>
      <c r="GLA4" s="321"/>
      <c r="GLB4" s="321"/>
      <c r="GLC4" s="321"/>
      <c r="GLD4" s="321"/>
      <c r="GLE4" s="321"/>
      <c r="GLF4" s="321"/>
      <c r="GLG4" s="321"/>
      <c r="GLH4" s="321"/>
      <c r="GLI4" s="321"/>
      <c r="GLJ4" s="321"/>
      <c r="GLK4" s="321"/>
      <c r="GLL4" s="321"/>
      <c r="GLM4" s="321"/>
      <c r="GLN4" s="321"/>
      <c r="GLO4" s="321"/>
      <c r="GLP4" s="321"/>
      <c r="GLQ4" s="321"/>
      <c r="GLR4" s="321"/>
      <c r="GLS4" s="321"/>
      <c r="GLT4" s="321"/>
      <c r="GLU4" s="321"/>
      <c r="GLV4" s="321"/>
      <c r="GLW4" s="321"/>
      <c r="GLX4" s="321"/>
      <c r="GLY4" s="321"/>
      <c r="GLZ4" s="321"/>
      <c r="GMA4" s="321"/>
      <c r="GMB4" s="321"/>
      <c r="GMC4" s="321"/>
      <c r="GMD4" s="321"/>
      <c r="GME4" s="321"/>
      <c r="GMF4" s="321"/>
      <c r="GMG4" s="321"/>
      <c r="GMH4" s="321"/>
      <c r="GMI4" s="321"/>
      <c r="GMJ4" s="321"/>
      <c r="GMK4" s="321"/>
      <c r="GML4" s="321"/>
      <c r="GMM4" s="321"/>
      <c r="GMN4" s="321"/>
      <c r="GMO4" s="321"/>
      <c r="GMP4" s="321"/>
      <c r="GMQ4" s="321"/>
      <c r="GMR4" s="321"/>
      <c r="GMS4" s="321"/>
      <c r="GMT4" s="321"/>
      <c r="GMU4" s="321"/>
      <c r="GMV4" s="321"/>
      <c r="GMW4" s="321"/>
      <c r="GMX4" s="321"/>
      <c r="GMY4" s="321"/>
      <c r="GMZ4" s="321"/>
      <c r="GNA4" s="321"/>
      <c r="GNB4" s="321"/>
      <c r="GNC4" s="321"/>
      <c r="GND4" s="321"/>
      <c r="GNE4" s="321"/>
      <c r="GNF4" s="321"/>
      <c r="GNG4" s="321"/>
      <c r="GNH4" s="321"/>
      <c r="GNI4" s="321"/>
      <c r="GNJ4" s="321"/>
      <c r="GNK4" s="321"/>
      <c r="GNL4" s="321"/>
      <c r="GNM4" s="321"/>
      <c r="GNN4" s="321"/>
      <c r="GNO4" s="321"/>
      <c r="GNP4" s="321"/>
      <c r="GNQ4" s="321"/>
      <c r="GNR4" s="321"/>
      <c r="GNS4" s="321"/>
      <c r="GNT4" s="321"/>
      <c r="GNU4" s="321"/>
      <c r="GNV4" s="321"/>
      <c r="GNW4" s="321"/>
      <c r="GNX4" s="321"/>
      <c r="GNY4" s="321"/>
      <c r="GNZ4" s="321"/>
      <c r="GOA4" s="321"/>
      <c r="GOB4" s="321"/>
      <c r="GOC4" s="321"/>
      <c r="GOD4" s="321"/>
      <c r="GOE4" s="321"/>
      <c r="GOF4" s="321"/>
      <c r="GOG4" s="321"/>
      <c r="GOH4" s="321"/>
      <c r="GOI4" s="321"/>
      <c r="GOJ4" s="321"/>
      <c r="GOK4" s="321"/>
      <c r="GOL4" s="321"/>
      <c r="GOM4" s="321"/>
      <c r="GON4" s="321"/>
      <c r="GOO4" s="321"/>
      <c r="GOP4" s="321"/>
      <c r="GOQ4" s="321"/>
      <c r="GOR4" s="321"/>
      <c r="GOS4" s="321"/>
      <c r="GOT4" s="321"/>
      <c r="GOU4" s="321"/>
      <c r="GOV4" s="321"/>
      <c r="GOW4" s="321"/>
      <c r="GOX4" s="321"/>
      <c r="GOY4" s="321"/>
      <c r="GOZ4" s="321"/>
      <c r="GPA4" s="321"/>
      <c r="GPB4" s="321"/>
      <c r="GPC4" s="321"/>
      <c r="GPD4" s="321"/>
      <c r="GPE4" s="321"/>
      <c r="GPF4" s="321"/>
      <c r="GPG4" s="321"/>
      <c r="GPH4" s="321"/>
      <c r="GPI4" s="321"/>
      <c r="GPJ4" s="321"/>
      <c r="GPK4" s="321"/>
      <c r="GPL4" s="321"/>
      <c r="GPM4" s="321"/>
      <c r="GPN4" s="321"/>
      <c r="GPO4" s="321"/>
      <c r="GPP4" s="321"/>
      <c r="GPQ4" s="321"/>
      <c r="GPR4" s="321"/>
      <c r="GPS4" s="321"/>
      <c r="GPT4" s="321"/>
      <c r="GPU4" s="321"/>
      <c r="GPV4" s="321"/>
      <c r="GPW4" s="321"/>
      <c r="GPX4" s="321"/>
      <c r="GPY4" s="321"/>
      <c r="GPZ4" s="321"/>
      <c r="GQA4" s="321"/>
      <c r="GQB4" s="321"/>
      <c r="GQC4" s="321"/>
      <c r="GQD4" s="321"/>
      <c r="GQE4" s="321"/>
      <c r="GQF4" s="321"/>
      <c r="GQG4" s="321"/>
      <c r="GQH4" s="321"/>
      <c r="GQI4" s="321"/>
      <c r="GQJ4" s="321"/>
      <c r="GQK4" s="321"/>
      <c r="GQL4" s="321"/>
      <c r="GQM4" s="321"/>
      <c r="GQN4" s="321"/>
      <c r="GQO4" s="321"/>
      <c r="GQP4" s="321"/>
      <c r="GQQ4" s="321"/>
      <c r="GQR4" s="321"/>
      <c r="GQS4" s="321"/>
      <c r="GQT4" s="321"/>
      <c r="GQU4" s="321"/>
      <c r="GQV4" s="321"/>
      <c r="GQW4" s="321"/>
      <c r="GQX4" s="321"/>
      <c r="GQY4" s="321"/>
      <c r="GQZ4" s="321"/>
      <c r="GRA4" s="321"/>
      <c r="GRB4" s="321"/>
      <c r="GRC4" s="321"/>
      <c r="GRD4" s="321"/>
      <c r="GRE4" s="321"/>
      <c r="GRF4" s="321"/>
      <c r="GRG4" s="321"/>
      <c r="GRH4" s="321"/>
      <c r="GRI4" s="321"/>
      <c r="GRJ4" s="321"/>
      <c r="GRK4" s="321"/>
      <c r="GRL4" s="321"/>
      <c r="GRM4" s="321"/>
      <c r="GRN4" s="321"/>
      <c r="GRO4" s="321"/>
      <c r="GRP4" s="321"/>
      <c r="GRQ4" s="321"/>
      <c r="GRR4" s="321"/>
      <c r="GRS4" s="321"/>
      <c r="GRT4" s="321"/>
      <c r="GRU4" s="321"/>
      <c r="GRV4" s="321"/>
      <c r="GRW4" s="321"/>
      <c r="GRX4" s="321"/>
      <c r="GRY4" s="321"/>
      <c r="GRZ4" s="321"/>
      <c r="GSA4" s="321"/>
      <c r="GSB4" s="321"/>
      <c r="GSC4" s="321"/>
      <c r="GSD4" s="321"/>
      <c r="GSE4" s="321"/>
      <c r="GSF4" s="321"/>
      <c r="GSG4" s="321"/>
      <c r="GSH4" s="321"/>
      <c r="GSI4" s="321"/>
      <c r="GSJ4" s="321"/>
      <c r="GSK4" s="321"/>
      <c r="GSL4" s="321"/>
      <c r="GSM4" s="321"/>
      <c r="GSN4" s="321"/>
      <c r="GSO4" s="321"/>
      <c r="GSP4" s="321"/>
      <c r="GSQ4" s="321"/>
      <c r="GSR4" s="321"/>
      <c r="GSS4" s="321"/>
      <c r="GST4" s="321"/>
      <c r="GSU4" s="321"/>
      <c r="GSV4" s="321"/>
      <c r="GSW4" s="321"/>
      <c r="GSX4" s="321"/>
      <c r="GSY4" s="321"/>
      <c r="GSZ4" s="321"/>
      <c r="GTA4" s="321"/>
      <c r="GTB4" s="321"/>
      <c r="GTC4" s="321"/>
      <c r="GTD4" s="321"/>
      <c r="GTE4" s="321"/>
      <c r="GTF4" s="321"/>
      <c r="GTG4" s="321"/>
      <c r="GTH4" s="321"/>
      <c r="GTI4" s="321"/>
      <c r="GTJ4" s="321"/>
      <c r="GTK4" s="321"/>
      <c r="GTL4" s="321"/>
      <c r="GTM4" s="321"/>
      <c r="GTN4" s="321"/>
      <c r="GTO4" s="321"/>
      <c r="GTP4" s="321"/>
      <c r="GTQ4" s="321"/>
      <c r="GTR4" s="321"/>
      <c r="GTS4" s="321"/>
      <c r="GTT4" s="321"/>
      <c r="GTU4" s="321"/>
      <c r="GTV4" s="321"/>
      <c r="GTW4" s="321"/>
      <c r="GTX4" s="321"/>
      <c r="GTY4" s="321"/>
      <c r="GTZ4" s="321"/>
      <c r="GUA4" s="321"/>
      <c r="GUB4" s="321"/>
      <c r="GUC4" s="321"/>
      <c r="GUD4" s="321"/>
      <c r="GUE4" s="321"/>
      <c r="GUF4" s="321"/>
      <c r="GUG4" s="321"/>
      <c r="GUH4" s="321"/>
      <c r="GUI4" s="321"/>
      <c r="GUJ4" s="321"/>
      <c r="GUK4" s="321"/>
      <c r="GUL4" s="321"/>
      <c r="GUM4" s="321"/>
      <c r="GUN4" s="321"/>
      <c r="GUO4" s="321"/>
      <c r="GUP4" s="321"/>
      <c r="GUQ4" s="321"/>
      <c r="GUR4" s="321"/>
      <c r="GUS4" s="321"/>
      <c r="GUT4" s="321"/>
      <c r="GUU4" s="321"/>
      <c r="GUV4" s="321"/>
      <c r="GUW4" s="321"/>
      <c r="GUX4" s="321"/>
      <c r="GUY4" s="321"/>
      <c r="GUZ4" s="321"/>
      <c r="GVA4" s="321"/>
      <c r="GVB4" s="321"/>
      <c r="GVC4" s="321"/>
      <c r="GVD4" s="321"/>
      <c r="GVE4" s="321"/>
      <c r="GVF4" s="321"/>
      <c r="GVG4" s="321"/>
      <c r="GVH4" s="321"/>
      <c r="GVI4" s="321"/>
      <c r="GVJ4" s="321"/>
      <c r="GVK4" s="321"/>
      <c r="GVL4" s="321"/>
      <c r="GVM4" s="321"/>
      <c r="GVN4" s="321"/>
      <c r="GVO4" s="321"/>
      <c r="GVP4" s="321"/>
      <c r="GVQ4" s="321"/>
      <c r="GVR4" s="321"/>
      <c r="GVS4" s="321"/>
      <c r="GVT4" s="321"/>
      <c r="GVU4" s="321"/>
      <c r="GVV4" s="321"/>
      <c r="GVW4" s="321"/>
      <c r="GVX4" s="321"/>
      <c r="GVY4" s="321"/>
      <c r="GVZ4" s="321"/>
      <c r="GWA4" s="321"/>
      <c r="GWB4" s="321"/>
      <c r="GWC4" s="321"/>
      <c r="GWD4" s="321"/>
      <c r="GWE4" s="321"/>
      <c r="GWF4" s="321"/>
      <c r="GWG4" s="321"/>
      <c r="GWH4" s="321"/>
      <c r="GWI4" s="321"/>
      <c r="GWJ4" s="321"/>
      <c r="GWK4" s="321"/>
      <c r="GWL4" s="321"/>
      <c r="GWM4" s="321"/>
      <c r="GWN4" s="321"/>
      <c r="GWO4" s="321"/>
      <c r="GWP4" s="321"/>
      <c r="GWQ4" s="321"/>
      <c r="GWR4" s="321"/>
      <c r="GWS4" s="321"/>
      <c r="GWT4" s="321"/>
      <c r="GWU4" s="321"/>
      <c r="GWV4" s="321"/>
      <c r="GWW4" s="321"/>
      <c r="GWX4" s="321"/>
      <c r="GWY4" s="321"/>
      <c r="GWZ4" s="321"/>
      <c r="GXA4" s="321"/>
      <c r="GXB4" s="321"/>
      <c r="GXC4" s="321"/>
      <c r="GXD4" s="321"/>
      <c r="GXE4" s="321"/>
      <c r="GXF4" s="321"/>
      <c r="GXG4" s="321"/>
      <c r="GXH4" s="321"/>
      <c r="GXI4" s="321"/>
      <c r="GXJ4" s="321"/>
      <c r="GXK4" s="321"/>
      <c r="GXL4" s="321"/>
      <c r="GXM4" s="321"/>
      <c r="GXN4" s="321"/>
      <c r="GXO4" s="321"/>
      <c r="GXP4" s="321"/>
      <c r="GXQ4" s="321"/>
      <c r="GXR4" s="321"/>
      <c r="GXS4" s="321"/>
      <c r="GXT4" s="321"/>
      <c r="GXU4" s="321"/>
      <c r="GXV4" s="321"/>
      <c r="GXW4" s="321"/>
      <c r="GXX4" s="321"/>
      <c r="GXY4" s="321"/>
      <c r="GXZ4" s="321"/>
      <c r="GYA4" s="321"/>
      <c r="GYB4" s="321"/>
      <c r="GYC4" s="321"/>
      <c r="GYD4" s="321"/>
      <c r="GYE4" s="321"/>
      <c r="GYF4" s="321"/>
      <c r="GYG4" s="321"/>
      <c r="GYH4" s="321"/>
      <c r="GYI4" s="321"/>
      <c r="GYJ4" s="321"/>
      <c r="GYK4" s="321"/>
      <c r="GYL4" s="321"/>
      <c r="GYM4" s="321"/>
      <c r="GYN4" s="321"/>
      <c r="GYO4" s="321"/>
      <c r="GYP4" s="321"/>
      <c r="GYQ4" s="321"/>
      <c r="GYR4" s="321"/>
      <c r="GYS4" s="321"/>
      <c r="GYT4" s="321"/>
      <c r="GYU4" s="321"/>
      <c r="GYV4" s="321"/>
      <c r="GYW4" s="321"/>
      <c r="GYX4" s="321"/>
      <c r="GYY4" s="321"/>
      <c r="GYZ4" s="321"/>
      <c r="GZA4" s="321"/>
      <c r="GZB4" s="321"/>
      <c r="GZC4" s="321"/>
      <c r="GZD4" s="321"/>
      <c r="GZE4" s="321"/>
      <c r="GZF4" s="321"/>
      <c r="GZG4" s="321"/>
      <c r="GZH4" s="321"/>
      <c r="GZI4" s="321"/>
      <c r="GZJ4" s="321"/>
      <c r="GZK4" s="321"/>
      <c r="GZL4" s="321"/>
      <c r="GZM4" s="321"/>
      <c r="GZN4" s="321"/>
      <c r="GZO4" s="321"/>
      <c r="GZP4" s="321"/>
      <c r="GZQ4" s="321"/>
      <c r="GZR4" s="321"/>
      <c r="GZS4" s="321"/>
      <c r="GZT4" s="321"/>
      <c r="GZU4" s="321"/>
      <c r="GZV4" s="321"/>
      <c r="GZW4" s="321"/>
      <c r="GZX4" s="321"/>
      <c r="GZY4" s="321"/>
      <c r="GZZ4" s="321"/>
      <c r="HAA4" s="321"/>
      <c r="HAB4" s="321"/>
      <c r="HAC4" s="321"/>
      <c r="HAD4" s="321"/>
      <c r="HAE4" s="321"/>
      <c r="HAF4" s="321"/>
      <c r="HAG4" s="321"/>
      <c r="HAH4" s="321"/>
      <c r="HAI4" s="321"/>
      <c r="HAJ4" s="321"/>
      <c r="HAK4" s="321"/>
      <c r="HAL4" s="321"/>
      <c r="HAM4" s="321"/>
      <c r="HAN4" s="321"/>
      <c r="HAO4" s="321"/>
      <c r="HAP4" s="321"/>
      <c r="HAQ4" s="321"/>
      <c r="HAR4" s="321"/>
      <c r="HAS4" s="321"/>
      <c r="HAT4" s="321"/>
      <c r="HAU4" s="321"/>
      <c r="HAV4" s="321"/>
      <c r="HAW4" s="321"/>
      <c r="HAX4" s="321"/>
      <c r="HAY4" s="321"/>
      <c r="HAZ4" s="321"/>
      <c r="HBA4" s="321"/>
      <c r="HBB4" s="321"/>
      <c r="HBC4" s="321"/>
      <c r="HBD4" s="321"/>
      <c r="HBE4" s="321"/>
      <c r="HBF4" s="321"/>
      <c r="HBG4" s="321"/>
      <c r="HBH4" s="321"/>
      <c r="HBI4" s="321"/>
      <c r="HBJ4" s="321"/>
      <c r="HBK4" s="321"/>
      <c r="HBL4" s="321"/>
      <c r="HBM4" s="321"/>
      <c r="HBN4" s="321"/>
      <c r="HBO4" s="321"/>
      <c r="HBP4" s="321"/>
      <c r="HBQ4" s="321"/>
      <c r="HBR4" s="321"/>
      <c r="HBS4" s="321"/>
      <c r="HBT4" s="321"/>
      <c r="HBU4" s="321"/>
      <c r="HBV4" s="321"/>
      <c r="HBW4" s="321"/>
      <c r="HBX4" s="321"/>
      <c r="HBY4" s="321"/>
      <c r="HBZ4" s="321"/>
      <c r="HCA4" s="321"/>
      <c r="HCB4" s="321"/>
      <c r="HCC4" s="321"/>
      <c r="HCD4" s="321"/>
      <c r="HCE4" s="321"/>
      <c r="HCF4" s="321"/>
      <c r="HCG4" s="321"/>
      <c r="HCH4" s="321"/>
      <c r="HCI4" s="321"/>
      <c r="HCJ4" s="321"/>
      <c r="HCK4" s="321"/>
      <c r="HCL4" s="321"/>
      <c r="HCM4" s="321"/>
      <c r="HCN4" s="321"/>
      <c r="HCO4" s="321"/>
      <c r="HCP4" s="321"/>
      <c r="HCQ4" s="321"/>
      <c r="HCR4" s="321"/>
      <c r="HCS4" s="321"/>
      <c r="HCT4" s="321"/>
      <c r="HCU4" s="321"/>
      <c r="HCV4" s="321"/>
      <c r="HCW4" s="321"/>
      <c r="HCX4" s="321"/>
      <c r="HCY4" s="321"/>
      <c r="HCZ4" s="321"/>
      <c r="HDA4" s="321"/>
      <c r="HDB4" s="321"/>
      <c r="HDC4" s="321"/>
      <c r="HDD4" s="321"/>
      <c r="HDE4" s="321"/>
      <c r="HDF4" s="321"/>
      <c r="HDG4" s="321"/>
      <c r="HDH4" s="321"/>
      <c r="HDI4" s="321"/>
      <c r="HDJ4" s="321"/>
      <c r="HDK4" s="321"/>
      <c r="HDL4" s="321"/>
      <c r="HDM4" s="321"/>
      <c r="HDN4" s="321"/>
      <c r="HDO4" s="321"/>
      <c r="HDP4" s="321"/>
      <c r="HDQ4" s="321"/>
      <c r="HDR4" s="321"/>
      <c r="HDS4" s="321"/>
      <c r="HDT4" s="321"/>
      <c r="HDU4" s="321"/>
      <c r="HDV4" s="321"/>
      <c r="HDW4" s="321"/>
      <c r="HDX4" s="321"/>
      <c r="HDY4" s="321"/>
      <c r="HDZ4" s="321"/>
      <c r="HEA4" s="321"/>
      <c r="HEB4" s="321"/>
      <c r="HEC4" s="321"/>
      <c r="HED4" s="321"/>
      <c r="HEE4" s="321"/>
      <c r="HEF4" s="321"/>
      <c r="HEG4" s="321"/>
      <c r="HEH4" s="321"/>
      <c r="HEI4" s="321"/>
      <c r="HEJ4" s="321"/>
      <c r="HEK4" s="321"/>
      <c r="HEL4" s="321"/>
      <c r="HEM4" s="321"/>
      <c r="HEN4" s="321"/>
      <c r="HEO4" s="321"/>
      <c r="HEP4" s="321"/>
      <c r="HEQ4" s="321"/>
      <c r="HER4" s="321"/>
      <c r="HES4" s="321"/>
      <c r="HET4" s="321"/>
      <c r="HEU4" s="321"/>
      <c r="HEV4" s="321"/>
      <c r="HEW4" s="321"/>
      <c r="HEX4" s="321"/>
      <c r="HEY4" s="321"/>
      <c r="HEZ4" s="321"/>
      <c r="HFA4" s="321"/>
      <c r="HFB4" s="321"/>
      <c r="HFC4" s="321"/>
      <c r="HFD4" s="321"/>
      <c r="HFE4" s="321"/>
      <c r="HFF4" s="321"/>
      <c r="HFG4" s="321"/>
      <c r="HFH4" s="321"/>
      <c r="HFI4" s="321"/>
      <c r="HFJ4" s="321"/>
      <c r="HFK4" s="321"/>
      <c r="HFL4" s="321"/>
      <c r="HFM4" s="321"/>
      <c r="HFN4" s="321"/>
      <c r="HFO4" s="321"/>
      <c r="HFP4" s="321"/>
      <c r="HFQ4" s="321"/>
      <c r="HFR4" s="321"/>
      <c r="HFS4" s="321"/>
      <c r="HFT4" s="321"/>
      <c r="HFU4" s="321"/>
      <c r="HFV4" s="321"/>
      <c r="HFW4" s="321"/>
      <c r="HFX4" s="321"/>
      <c r="HFY4" s="321"/>
      <c r="HFZ4" s="321"/>
      <c r="HGA4" s="321"/>
      <c r="HGB4" s="321"/>
      <c r="HGC4" s="321"/>
      <c r="HGD4" s="321"/>
      <c r="HGE4" s="321"/>
      <c r="HGF4" s="321"/>
      <c r="HGG4" s="321"/>
      <c r="HGH4" s="321"/>
      <c r="HGI4" s="321"/>
      <c r="HGJ4" s="321"/>
      <c r="HGK4" s="321"/>
      <c r="HGL4" s="321"/>
      <c r="HGM4" s="321"/>
      <c r="HGN4" s="321"/>
      <c r="HGO4" s="321"/>
      <c r="HGP4" s="321"/>
      <c r="HGQ4" s="321"/>
      <c r="HGR4" s="321"/>
      <c r="HGS4" s="321"/>
      <c r="HGT4" s="321"/>
      <c r="HGU4" s="321"/>
      <c r="HGV4" s="321"/>
      <c r="HGW4" s="321"/>
      <c r="HGX4" s="321"/>
      <c r="HGY4" s="321"/>
      <c r="HGZ4" s="321"/>
      <c r="HHA4" s="321"/>
      <c r="HHB4" s="321"/>
      <c r="HHC4" s="321"/>
      <c r="HHD4" s="321"/>
      <c r="HHE4" s="321"/>
      <c r="HHF4" s="321"/>
      <c r="HHG4" s="321"/>
      <c r="HHH4" s="321"/>
      <c r="HHI4" s="321"/>
      <c r="HHJ4" s="321"/>
      <c r="HHK4" s="321"/>
      <c r="HHL4" s="321"/>
      <c r="HHM4" s="321"/>
      <c r="HHN4" s="321"/>
      <c r="HHO4" s="321"/>
      <c r="HHP4" s="321"/>
      <c r="HHQ4" s="321"/>
      <c r="HHR4" s="321"/>
      <c r="HHS4" s="321"/>
      <c r="HHT4" s="321"/>
      <c r="HHU4" s="321"/>
      <c r="HHV4" s="321"/>
      <c r="HHW4" s="321"/>
      <c r="HHX4" s="321"/>
      <c r="HHY4" s="321"/>
      <c r="HHZ4" s="321"/>
      <c r="HIA4" s="321"/>
      <c r="HIB4" s="321"/>
      <c r="HIC4" s="321"/>
      <c r="HID4" s="321"/>
      <c r="HIE4" s="321"/>
      <c r="HIF4" s="321"/>
      <c r="HIG4" s="321"/>
      <c r="HIH4" s="321"/>
      <c r="HII4" s="321"/>
      <c r="HIJ4" s="321"/>
      <c r="HIK4" s="321"/>
      <c r="HIL4" s="321"/>
      <c r="HIM4" s="321"/>
      <c r="HIN4" s="321"/>
      <c r="HIO4" s="321"/>
      <c r="HIP4" s="321"/>
      <c r="HIQ4" s="321"/>
      <c r="HIR4" s="321"/>
      <c r="HIS4" s="321"/>
      <c r="HIT4" s="321"/>
      <c r="HIU4" s="321"/>
      <c r="HIV4" s="321"/>
      <c r="HIW4" s="321"/>
      <c r="HIX4" s="321"/>
      <c r="HIY4" s="321"/>
      <c r="HIZ4" s="321"/>
      <c r="HJA4" s="321"/>
      <c r="HJB4" s="321"/>
      <c r="HJC4" s="321"/>
      <c r="HJD4" s="321"/>
      <c r="HJE4" s="321"/>
      <c r="HJF4" s="321"/>
      <c r="HJG4" s="321"/>
      <c r="HJH4" s="321"/>
      <c r="HJI4" s="321"/>
      <c r="HJJ4" s="321"/>
      <c r="HJK4" s="321"/>
      <c r="HJL4" s="321"/>
      <c r="HJM4" s="321"/>
      <c r="HJN4" s="321"/>
      <c r="HJO4" s="321"/>
      <c r="HJP4" s="321"/>
      <c r="HJQ4" s="321"/>
      <c r="HJR4" s="321"/>
      <c r="HJS4" s="321"/>
      <c r="HJT4" s="321"/>
      <c r="HJU4" s="321"/>
      <c r="HJV4" s="321"/>
      <c r="HJW4" s="321"/>
      <c r="HJX4" s="321"/>
      <c r="HJY4" s="321"/>
      <c r="HJZ4" s="321"/>
      <c r="HKA4" s="321"/>
      <c r="HKB4" s="321"/>
      <c r="HKC4" s="321"/>
      <c r="HKD4" s="321"/>
      <c r="HKE4" s="321"/>
      <c r="HKF4" s="321"/>
      <c r="HKG4" s="321"/>
      <c r="HKH4" s="321"/>
      <c r="HKI4" s="321"/>
      <c r="HKJ4" s="321"/>
      <c r="HKK4" s="321"/>
      <c r="HKL4" s="321"/>
      <c r="HKM4" s="321"/>
      <c r="HKN4" s="321"/>
      <c r="HKO4" s="321"/>
      <c r="HKP4" s="321"/>
      <c r="HKQ4" s="321"/>
      <c r="HKR4" s="321"/>
      <c r="HKS4" s="321"/>
      <c r="HKT4" s="321"/>
      <c r="HKU4" s="321"/>
      <c r="HKV4" s="321"/>
      <c r="HKW4" s="321"/>
      <c r="HKX4" s="321"/>
      <c r="HKY4" s="321"/>
      <c r="HKZ4" s="321"/>
      <c r="HLA4" s="321"/>
      <c r="HLB4" s="321"/>
      <c r="HLC4" s="321"/>
      <c r="HLD4" s="321"/>
      <c r="HLE4" s="321"/>
      <c r="HLF4" s="321"/>
      <c r="HLG4" s="321"/>
      <c r="HLH4" s="321"/>
      <c r="HLI4" s="321"/>
      <c r="HLJ4" s="321"/>
      <c r="HLK4" s="321"/>
      <c r="HLL4" s="321"/>
      <c r="HLM4" s="321"/>
      <c r="HLN4" s="321"/>
      <c r="HLO4" s="321"/>
      <c r="HLP4" s="321"/>
      <c r="HLQ4" s="321"/>
      <c r="HLR4" s="321"/>
      <c r="HLS4" s="321"/>
      <c r="HLT4" s="321"/>
      <c r="HLU4" s="321"/>
      <c r="HLV4" s="321"/>
      <c r="HLW4" s="321"/>
      <c r="HLX4" s="321"/>
      <c r="HLY4" s="321"/>
      <c r="HLZ4" s="321"/>
      <c r="HMA4" s="321"/>
      <c r="HMB4" s="321"/>
      <c r="HMC4" s="321"/>
      <c r="HMD4" s="321"/>
      <c r="HME4" s="321"/>
      <c r="HMF4" s="321"/>
      <c r="HMG4" s="321"/>
      <c r="HMH4" s="321"/>
      <c r="HMI4" s="321"/>
      <c r="HMJ4" s="321"/>
      <c r="HMK4" s="321"/>
      <c r="HML4" s="321"/>
      <c r="HMM4" s="321"/>
      <c r="HMN4" s="321"/>
      <c r="HMO4" s="321"/>
      <c r="HMP4" s="321"/>
      <c r="HMQ4" s="321"/>
      <c r="HMR4" s="321"/>
      <c r="HMS4" s="321"/>
      <c r="HMT4" s="321"/>
      <c r="HMU4" s="321"/>
      <c r="HMV4" s="321"/>
      <c r="HMW4" s="321"/>
      <c r="HMX4" s="321"/>
      <c r="HMY4" s="321"/>
      <c r="HMZ4" s="321"/>
      <c r="HNA4" s="321"/>
      <c r="HNB4" s="321"/>
      <c r="HNC4" s="321"/>
      <c r="HND4" s="321"/>
      <c r="HNE4" s="321"/>
      <c r="HNF4" s="321"/>
      <c r="HNG4" s="321"/>
      <c r="HNH4" s="321"/>
      <c r="HNI4" s="321"/>
      <c r="HNJ4" s="321"/>
      <c r="HNK4" s="321"/>
      <c r="HNL4" s="321"/>
      <c r="HNM4" s="321"/>
      <c r="HNN4" s="321"/>
      <c r="HNO4" s="321"/>
      <c r="HNP4" s="321"/>
      <c r="HNQ4" s="321"/>
      <c r="HNR4" s="321"/>
      <c r="HNS4" s="321"/>
      <c r="HNT4" s="321"/>
      <c r="HNU4" s="321"/>
      <c r="HNV4" s="321"/>
      <c r="HNW4" s="321"/>
      <c r="HNX4" s="321"/>
      <c r="HNY4" s="321"/>
      <c r="HNZ4" s="321"/>
      <c r="HOA4" s="321"/>
      <c r="HOB4" s="321"/>
      <c r="HOC4" s="321"/>
      <c r="HOD4" s="321"/>
      <c r="HOE4" s="321"/>
      <c r="HOF4" s="321"/>
      <c r="HOG4" s="321"/>
      <c r="HOH4" s="321"/>
      <c r="HOI4" s="321"/>
      <c r="HOJ4" s="321"/>
      <c r="HOK4" s="321"/>
      <c r="HOL4" s="321"/>
      <c r="HOM4" s="321"/>
      <c r="HON4" s="321"/>
      <c r="HOO4" s="321"/>
      <c r="HOP4" s="321"/>
      <c r="HOQ4" s="321"/>
      <c r="HOR4" s="321"/>
      <c r="HOS4" s="321"/>
      <c r="HOT4" s="321"/>
      <c r="HOU4" s="321"/>
      <c r="HOV4" s="321"/>
      <c r="HOW4" s="321"/>
      <c r="HOX4" s="321"/>
      <c r="HOY4" s="321"/>
      <c r="HOZ4" s="321"/>
      <c r="HPA4" s="321"/>
      <c r="HPB4" s="321"/>
      <c r="HPC4" s="321"/>
      <c r="HPD4" s="321"/>
      <c r="HPE4" s="321"/>
      <c r="HPF4" s="321"/>
      <c r="HPG4" s="321"/>
      <c r="HPH4" s="321"/>
      <c r="HPI4" s="321"/>
      <c r="HPJ4" s="321"/>
      <c r="HPK4" s="321"/>
      <c r="HPL4" s="321"/>
      <c r="HPM4" s="321"/>
      <c r="HPN4" s="321"/>
      <c r="HPO4" s="321"/>
      <c r="HPP4" s="321"/>
      <c r="HPQ4" s="321"/>
      <c r="HPR4" s="321"/>
      <c r="HPS4" s="321"/>
      <c r="HPT4" s="321"/>
      <c r="HPU4" s="321"/>
      <c r="HPV4" s="321"/>
      <c r="HPW4" s="321"/>
      <c r="HPX4" s="321"/>
      <c r="HPY4" s="321"/>
      <c r="HPZ4" s="321"/>
      <c r="HQA4" s="321"/>
      <c r="HQB4" s="321"/>
      <c r="HQC4" s="321"/>
      <c r="HQD4" s="321"/>
      <c r="HQE4" s="321"/>
      <c r="HQF4" s="321"/>
      <c r="HQG4" s="321"/>
      <c r="HQH4" s="321"/>
      <c r="HQI4" s="321"/>
      <c r="HQJ4" s="321"/>
      <c r="HQK4" s="321"/>
      <c r="HQL4" s="321"/>
      <c r="HQM4" s="321"/>
      <c r="HQN4" s="321"/>
      <c r="HQO4" s="321"/>
      <c r="HQP4" s="321"/>
      <c r="HQQ4" s="321"/>
      <c r="HQR4" s="321"/>
      <c r="HQS4" s="321"/>
      <c r="HQT4" s="321"/>
      <c r="HQU4" s="321"/>
      <c r="HQV4" s="321"/>
      <c r="HQW4" s="321"/>
      <c r="HQX4" s="321"/>
      <c r="HQY4" s="321"/>
      <c r="HQZ4" s="321"/>
      <c r="HRA4" s="321"/>
      <c r="HRB4" s="321"/>
      <c r="HRC4" s="321"/>
      <c r="HRD4" s="321"/>
      <c r="HRE4" s="321"/>
      <c r="HRF4" s="321"/>
      <c r="HRG4" s="321"/>
      <c r="HRH4" s="321"/>
      <c r="HRI4" s="321"/>
      <c r="HRJ4" s="321"/>
      <c r="HRK4" s="321"/>
      <c r="HRL4" s="321"/>
      <c r="HRM4" s="321"/>
      <c r="HRN4" s="321"/>
      <c r="HRO4" s="321"/>
      <c r="HRP4" s="321"/>
      <c r="HRQ4" s="321"/>
      <c r="HRR4" s="321"/>
      <c r="HRS4" s="321"/>
      <c r="HRT4" s="321"/>
      <c r="HRU4" s="321"/>
      <c r="HRV4" s="321"/>
      <c r="HRW4" s="321"/>
      <c r="HRX4" s="321"/>
      <c r="HRY4" s="321"/>
      <c r="HRZ4" s="321"/>
      <c r="HSA4" s="321"/>
      <c r="HSB4" s="321"/>
      <c r="HSC4" s="321"/>
      <c r="HSD4" s="321"/>
      <c r="HSE4" s="321"/>
      <c r="HSF4" s="321"/>
      <c r="HSG4" s="321"/>
      <c r="HSH4" s="321"/>
      <c r="HSI4" s="321"/>
      <c r="HSJ4" s="321"/>
      <c r="HSK4" s="321"/>
      <c r="HSL4" s="321"/>
      <c r="HSM4" s="321"/>
      <c r="HSN4" s="321"/>
      <c r="HSO4" s="321"/>
      <c r="HSP4" s="321"/>
      <c r="HSQ4" s="321"/>
      <c r="HSR4" s="321"/>
      <c r="HSS4" s="321"/>
      <c r="HST4" s="321"/>
      <c r="HSU4" s="321"/>
      <c r="HSV4" s="321"/>
      <c r="HSW4" s="321"/>
      <c r="HSX4" s="321"/>
      <c r="HSY4" s="321"/>
      <c r="HSZ4" s="321"/>
      <c r="HTA4" s="321"/>
      <c r="HTB4" s="321"/>
      <c r="HTC4" s="321"/>
      <c r="HTD4" s="321"/>
      <c r="HTE4" s="321"/>
      <c r="HTF4" s="321"/>
      <c r="HTG4" s="321"/>
      <c r="HTH4" s="321"/>
      <c r="HTI4" s="321"/>
      <c r="HTJ4" s="321"/>
      <c r="HTK4" s="321"/>
      <c r="HTL4" s="321"/>
      <c r="HTM4" s="321"/>
      <c r="HTN4" s="321"/>
      <c r="HTO4" s="321"/>
      <c r="HTP4" s="321"/>
      <c r="HTQ4" s="321"/>
      <c r="HTR4" s="321"/>
      <c r="HTS4" s="321"/>
      <c r="HTT4" s="321"/>
      <c r="HTU4" s="321"/>
      <c r="HTV4" s="321"/>
      <c r="HTW4" s="321"/>
      <c r="HTX4" s="321"/>
      <c r="HTY4" s="321"/>
      <c r="HTZ4" s="321"/>
      <c r="HUA4" s="321"/>
      <c r="HUB4" s="321"/>
      <c r="HUC4" s="321"/>
      <c r="HUD4" s="321"/>
      <c r="HUE4" s="321"/>
      <c r="HUF4" s="321"/>
      <c r="HUG4" s="321"/>
      <c r="HUH4" s="321"/>
      <c r="HUI4" s="321"/>
      <c r="HUJ4" s="321"/>
      <c r="HUK4" s="321"/>
      <c r="HUL4" s="321"/>
      <c r="HUM4" s="321"/>
      <c r="HUN4" s="321"/>
      <c r="HUO4" s="321"/>
      <c r="HUP4" s="321"/>
      <c r="HUQ4" s="321"/>
      <c r="HUR4" s="321"/>
      <c r="HUS4" s="321"/>
      <c r="HUT4" s="321"/>
      <c r="HUU4" s="321"/>
      <c r="HUV4" s="321"/>
      <c r="HUW4" s="321"/>
      <c r="HUX4" s="321"/>
      <c r="HUY4" s="321"/>
      <c r="HUZ4" s="321"/>
      <c r="HVA4" s="321"/>
      <c r="HVB4" s="321"/>
      <c r="HVC4" s="321"/>
      <c r="HVD4" s="321"/>
      <c r="HVE4" s="321"/>
      <c r="HVF4" s="321"/>
      <c r="HVG4" s="321"/>
      <c r="HVH4" s="321"/>
      <c r="HVI4" s="321"/>
      <c r="HVJ4" s="321"/>
      <c r="HVK4" s="321"/>
      <c r="HVL4" s="321"/>
      <c r="HVM4" s="321"/>
      <c r="HVN4" s="321"/>
      <c r="HVO4" s="321"/>
      <c r="HVP4" s="321"/>
      <c r="HVQ4" s="321"/>
      <c r="HVR4" s="321"/>
      <c r="HVS4" s="321"/>
      <c r="HVT4" s="321"/>
      <c r="HVU4" s="321"/>
      <c r="HVV4" s="321"/>
      <c r="HVW4" s="321"/>
      <c r="HVX4" s="321"/>
      <c r="HVY4" s="321"/>
      <c r="HVZ4" s="321"/>
      <c r="HWA4" s="321"/>
      <c r="HWB4" s="321"/>
      <c r="HWC4" s="321"/>
      <c r="HWD4" s="321"/>
      <c r="HWE4" s="321"/>
      <c r="HWF4" s="321"/>
      <c r="HWG4" s="321"/>
      <c r="HWH4" s="321"/>
      <c r="HWI4" s="321"/>
      <c r="HWJ4" s="321"/>
      <c r="HWK4" s="321"/>
      <c r="HWL4" s="321"/>
      <c r="HWM4" s="321"/>
      <c r="HWN4" s="321"/>
      <c r="HWO4" s="321"/>
      <c r="HWP4" s="321"/>
      <c r="HWQ4" s="321"/>
      <c r="HWR4" s="321"/>
      <c r="HWS4" s="321"/>
      <c r="HWT4" s="321"/>
      <c r="HWU4" s="321"/>
      <c r="HWV4" s="321"/>
      <c r="HWW4" s="321"/>
      <c r="HWX4" s="321"/>
      <c r="HWY4" s="321"/>
      <c r="HWZ4" s="321"/>
      <c r="HXA4" s="321"/>
      <c r="HXB4" s="321"/>
      <c r="HXC4" s="321"/>
      <c r="HXD4" s="321"/>
      <c r="HXE4" s="321"/>
      <c r="HXF4" s="321"/>
      <c r="HXG4" s="321"/>
      <c r="HXH4" s="321"/>
      <c r="HXI4" s="321"/>
      <c r="HXJ4" s="321"/>
      <c r="HXK4" s="321"/>
      <c r="HXL4" s="321"/>
      <c r="HXM4" s="321"/>
      <c r="HXN4" s="321"/>
      <c r="HXO4" s="321"/>
      <c r="HXP4" s="321"/>
      <c r="HXQ4" s="321"/>
      <c r="HXR4" s="321"/>
      <c r="HXS4" s="321"/>
      <c r="HXT4" s="321"/>
      <c r="HXU4" s="321"/>
      <c r="HXV4" s="321"/>
      <c r="HXW4" s="321"/>
      <c r="HXX4" s="321"/>
      <c r="HXY4" s="321"/>
      <c r="HXZ4" s="321"/>
      <c r="HYA4" s="321"/>
      <c r="HYB4" s="321"/>
      <c r="HYC4" s="321"/>
      <c r="HYD4" s="321"/>
      <c r="HYE4" s="321"/>
      <c r="HYF4" s="321"/>
      <c r="HYG4" s="321"/>
      <c r="HYH4" s="321"/>
      <c r="HYI4" s="321"/>
      <c r="HYJ4" s="321"/>
      <c r="HYK4" s="321"/>
      <c r="HYL4" s="321"/>
      <c r="HYM4" s="321"/>
      <c r="HYN4" s="321"/>
      <c r="HYO4" s="321"/>
      <c r="HYP4" s="321"/>
      <c r="HYQ4" s="321"/>
      <c r="HYR4" s="321"/>
      <c r="HYS4" s="321"/>
      <c r="HYT4" s="321"/>
      <c r="HYU4" s="321"/>
      <c r="HYV4" s="321"/>
      <c r="HYW4" s="321"/>
      <c r="HYX4" s="321"/>
      <c r="HYY4" s="321"/>
      <c r="HYZ4" s="321"/>
      <c r="HZA4" s="321"/>
      <c r="HZB4" s="321"/>
      <c r="HZC4" s="321"/>
      <c r="HZD4" s="321"/>
      <c r="HZE4" s="321"/>
      <c r="HZF4" s="321"/>
      <c r="HZG4" s="321"/>
      <c r="HZH4" s="321"/>
      <c r="HZI4" s="321"/>
      <c r="HZJ4" s="321"/>
      <c r="HZK4" s="321"/>
      <c r="HZL4" s="321"/>
      <c r="HZM4" s="321"/>
      <c r="HZN4" s="321"/>
      <c r="HZO4" s="321"/>
      <c r="HZP4" s="321"/>
      <c r="HZQ4" s="321"/>
      <c r="HZR4" s="321"/>
      <c r="HZS4" s="321"/>
      <c r="HZT4" s="321"/>
      <c r="HZU4" s="321"/>
      <c r="HZV4" s="321"/>
      <c r="HZW4" s="321"/>
      <c r="HZX4" s="321"/>
      <c r="HZY4" s="321"/>
      <c r="HZZ4" s="321"/>
      <c r="IAA4" s="321"/>
      <c r="IAB4" s="321"/>
      <c r="IAC4" s="321"/>
      <c r="IAD4" s="321"/>
      <c r="IAE4" s="321"/>
      <c r="IAF4" s="321"/>
      <c r="IAG4" s="321"/>
      <c r="IAH4" s="321"/>
      <c r="IAI4" s="321"/>
      <c r="IAJ4" s="321"/>
      <c r="IAK4" s="321"/>
      <c r="IAL4" s="321"/>
      <c r="IAM4" s="321"/>
      <c r="IAN4" s="321"/>
      <c r="IAO4" s="321"/>
      <c r="IAP4" s="321"/>
      <c r="IAQ4" s="321"/>
      <c r="IAR4" s="321"/>
      <c r="IAS4" s="321"/>
      <c r="IAT4" s="321"/>
      <c r="IAU4" s="321"/>
      <c r="IAV4" s="321"/>
      <c r="IAW4" s="321"/>
      <c r="IAX4" s="321"/>
      <c r="IAY4" s="321"/>
      <c r="IAZ4" s="321"/>
      <c r="IBA4" s="321"/>
      <c r="IBB4" s="321"/>
      <c r="IBC4" s="321"/>
      <c r="IBD4" s="321"/>
      <c r="IBE4" s="321"/>
      <c r="IBF4" s="321"/>
      <c r="IBG4" s="321"/>
      <c r="IBH4" s="321"/>
      <c r="IBI4" s="321"/>
      <c r="IBJ4" s="321"/>
      <c r="IBK4" s="321"/>
      <c r="IBL4" s="321"/>
      <c r="IBM4" s="321"/>
      <c r="IBN4" s="321"/>
      <c r="IBO4" s="321"/>
      <c r="IBP4" s="321"/>
      <c r="IBQ4" s="321"/>
      <c r="IBR4" s="321"/>
      <c r="IBS4" s="321"/>
      <c r="IBT4" s="321"/>
      <c r="IBU4" s="321"/>
      <c r="IBV4" s="321"/>
      <c r="IBW4" s="321"/>
      <c r="IBX4" s="321"/>
      <c r="IBY4" s="321"/>
      <c r="IBZ4" s="321"/>
      <c r="ICA4" s="321"/>
      <c r="ICB4" s="321"/>
      <c r="ICC4" s="321"/>
      <c r="ICD4" s="321"/>
      <c r="ICE4" s="321"/>
      <c r="ICF4" s="321"/>
      <c r="ICG4" s="321"/>
      <c r="ICH4" s="321"/>
      <c r="ICI4" s="321"/>
      <c r="ICJ4" s="321"/>
      <c r="ICK4" s="321"/>
      <c r="ICL4" s="321"/>
      <c r="ICM4" s="321"/>
      <c r="ICN4" s="321"/>
      <c r="ICO4" s="321"/>
      <c r="ICP4" s="321"/>
      <c r="ICQ4" s="321"/>
      <c r="ICR4" s="321"/>
      <c r="ICS4" s="321"/>
      <c r="ICT4" s="321"/>
      <c r="ICU4" s="321"/>
      <c r="ICV4" s="321"/>
      <c r="ICW4" s="321"/>
      <c r="ICX4" s="321"/>
      <c r="ICY4" s="321"/>
      <c r="ICZ4" s="321"/>
      <c r="IDA4" s="321"/>
      <c r="IDB4" s="321"/>
      <c r="IDC4" s="321"/>
      <c r="IDD4" s="321"/>
      <c r="IDE4" s="321"/>
      <c r="IDF4" s="321"/>
      <c r="IDG4" s="321"/>
      <c r="IDH4" s="321"/>
      <c r="IDI4" s="321"/>
      <c r="IDJ4" s="321"/>
      <c r="IDK4" s="321"/>
      <c r="IDL4" s="321"/>
      <c r="IDM4" s="321"/>
      <c r="IDN4" s="321"/>
      <c r="IDO4" s="321"/>
      <c r="IDP4" s="321"/>
      <c r="IDQ4" s="321"/>
      <c r="IDR4" s="321"/>
      <c r="IDS4" s="321"/>
      <c r="IDT4" s="321"/>
      <c r="IDU4" s="321"/>
      <c r="IDV4" s="321"/>
      <c r="IDW4" s="321"/>
      <c r="IDX4" s="321"/>
      <c r="IDY4" s="321"/>
      <c r="IDZ4" s="321"/>
      <c r="IEA4" s="321"/>
      <c r="IEB4" s="321"/>
      <c r="IEC4" s="321"/>
      <c r="IED4" s="321"/>
      <c r="IEE4" s="321"/>
      <c r="IEF4" s="321"/>
      <c r="IEG4" s="321"/>
      <c r="IEH4" s="321"/>
      <c r="IEI4" s="321"/>
      <c r="IEJ4" s="321"/>
      <c r="IEK4" s="321"/>
      <c r="IEL4" s="321"/>
      <c r="IEM4" s="321"/>
      <c r="IEN4" s="321"/>
      <c r="IEO4" s="321"/>
      <c r="IEP4" s="321"/>
      <c r="IEQ4" s="321"/>
      <c r="IER4" s="321"/>
      <c r="IES4" s="321"/>
      <c r="IET4" s="321"/>
      <c r="IEU4" s="321"/>
      <c r="IEV4" s="321"/>
      <c r="IEW4" s="321"/>
      <c r="IEX4" s="321"/>
      <c r="IEY4" s="321"/>
      <c r="IEZ4" s="321"/>
      <c r="IFA4" s="321"/>
      <c r="IFB4" s="321"/>
      <c r="IFC4" s="321"/>
      <c r="IFD4" s="321"/>
      <c r="IFE4" s="321"/>
      <c r="IFF4" s="321"/>
      <c r="IFG4" s="321"/>
      <c r="IFH4" s="321"/>
      <c r="IFI4" s="321"/>
      <c r="IFJ4" s="321"/>
      <c r="IFK4" s="321"/>
      <c r="IFL4" s="321"/>
      <c r="IFM4" s="321"/>
      <c r="IFN4" s="321"/>
      <c r="IFO4" s="321"/>
      <c r="IFP4" s="321"/>
      <c r="IFQ4" s="321"/>
      <c r="IFR4" s="321"/>
      <c r="IFS4" s="321"/>
      <c r="IFT4" s="321"/>
      <c r="IFU4" s="321"/>
      <c r="IFV4" s="321"/>
      <c r="IFW4" s="321"/>
      <c r="IFX4" s="321"/>
      <c r="IFY4" s="321"/>
      <c r="IFZ4" s="321"/>
      <c r="IGA4" s="321"/>
      <c r="IGB4" s="321"/>
      <c r="IGC4" s="321"/>
      <c r="IGD4" s="321"/>
      <c r="IGE4" s="321"/>
      <c r="IGF4" s="321"/>
      <c r="IGG4" s="321"/>
      <c r="IGH4" s="321"/>
      <c r="IGI4" s="321"/>
      <c r="IGJ4" s="321"/>
      <c r="IGK4" s="321"/>
      <c r="IGL4" s="321"/>
      <c r="IGM4" s="321"/>
      <c r="IGN4" s="321"/>
      <c r="IGO4" s="321"/>
      <c r="IGP4" s="321"/>
      <c r="IGQ4" s="321"/>
      <c r="IGR4" s="321"/>
      <c r="IGS4" s="321"/>
      <c r="IGT4" s="321"/>
      <c r="IGU4" s="321"/>
      <c r="IGV4" s="321"/>
      <c r="IGW4" s="321"/>
      <c r="IGX4" s="321"/>
      <c r="IGY4" s="321"/>
      <c r="IGZ4" s="321"/>
      <c r="IHA4" s="321"/>
      <c r="IHB4" s="321"/>
      <c r="IHC4" s="321"/>
      <c r="IHD4" s="321"/>
      <c r="IHE4" s="321"/>
      <c r="IHF4" s="321"/>
      <c r="IHG4" s="321"/>
      <c r="IHH4" s="321"/>
      <c r="IHI4" s="321"/>
      <c r="IHJ4" s="321"/>
      <c r="IHK4" s="321"/>
      <c r="IHL4" s="321"/>
      <c r="IHM4" s="321"/>
      <c r="IHN4" s="321"/>
      <c r="IHO4" s="321"/>
      <c r="IHP4" s="321"/>
      <c r="IHQ4" s="321"/>
      <c r="IHR4" s="321"/>
      <c r="IHS4" s="321"/>
      <c r="IHT4" s="321"/>
      <c r="IHU4" s="321"/>
      <c r="IHV4" s="321"/>
      <c r="IHW4" s="321"/>
      <c r="IHX4" s="321"/>
      <c r="IHY4" s="321"/>
      <c r="IHZ4" s="321"/>
      <c r="IIA4" s="321"/>
      <c r="IIB4" s="321"/>
      <c r="IIC4" s="321"/>
      <c r="IID4" s="321"/>
      <c r="IIE4" s="321"/>
      <c r="IIF4" s="321"/>
      <c r="IIG4" s="321"/>
      <c r="IIH4" s="321"/>
      <c r="III4" s="321"/>
      <c r="IIJ4" s="321"/>
      <c r="IIK4" s="321"/>
      <c r="IIL4" s="321"/>
      <c r="IIM4" s="321"/>
      <c r="IIN4" s="321"/>
      <c r="IIO4" s="321"/>
      <c r="IIP4" s="321"/>
      <c r="IIQ4" s="321"/>
      <c r="IIR4" s="321"/>
      <c r="IIS4" s="321"/>
      <c r="IIT4" s="321"/>
      <c r="IIU4" s="321"/>
      <c r="IIV4" s="321"/>
      <c r="IIW4" s="321"/>
      <c r="IIX4" s="321"/>
      <c r="IIY4" s="321"/>
      <c r="IIZ4" s="321"/>
      <c r="IJA4" s="321"/>
      <c r="IJB4" s="321"/>
      <c r="IJC4" s="321"/>
      <c r="IJD4" s="321"/>
      <c r="IJE4" s="321"/>
      <c r="IJF4" s="321"/>
      <c r="IJG4" s="321"/>
      <c r="IJH4" s="321"/>
      <c r="IJI4" s="321"/>
      <c r="IJJ4" s="321"/>
      <c r="IJK4" s="321"/>
      <c r="IJL4" s="321"/>
      <c r="IJM4" s="321"/>
      <c r="IJN4" s="321"/>
      <c r="IJO4" s="321"/>
      <c r="IJP4" s="321"/>
      <c r="IJQ4" s="321"/>
      <c r="IJR4" s="321"/>
      <c r="IJS4" s="321"/>
      <c r="IJT4" s="321"/>
      <c r="IJU4" s="321"/>
      <c r="IJV4" s="321"/>
      <c r="IJW4" s="321"/>
      <c r="IJX4" s="321"/>
      <c r="IJY4" s="321"/>
      <c r="IJZ4" s="321"/>
      <c r="IKA4" s="321"/>
      <c r="IKB4" s="321"/>
      <c r="IKC4" s="321"/>
      <c r="IKD4" s="321"/>
      <c r="IKE4" s="321"/>
      <c r="IKF4" s="321"/>
      <c r="IKG4" s="321"/>
      <c r="IKH4" s="321"/>
      <c r="IKI4" s="321"/>
      <c r="IKJ4" s="321"/>
      <c r="IKK4" s="321"/>
      <c r="IKL4" s="321"/>
      <c r="IKM4" s="321"/>
      <c r="IKN4" s="321"/>
      <c r="IKO4" s="321"/>
      <c r="IKP4" s="321"/>
      <c r="IKQ4" s="321"/>
      <c r="IKR4" s="321"/>
      <c r="IKS4" s="321"/>
      <c r="IKT4" s="321"/>
      <c r="IKU4" s="321"/>
      <c r="IKV4" s="321"/>
      <c r="IKW4" s="321"/>
      <c r="IKX4" s="321"/>
      <c r="IKY4" s="321"/>
      <c r="IKZ4" s="321"/>
      <c r="ILA4" s="321"/>
      <c r="ILB4" s="321"/>
      <c r="ILC4" s="321"/>
      <c r="ILD4" s="321"/>
      <c r="ILE4" s="321"/>
      <c r="ILF4" s="321"/>
      <c r="ILG4" s="321"/>
      <c r="ILH4" s="321"/>
      <c r="ILI4" s="321"/>
      <c r="ILJ4" s="321"/>
      <c r="ILK4" s="321"/>
      <c r="ILL4" s="321"/>
      <c r="ILM4" s="321"/>
      <c r="ILN4" s="321"/>
      <c r="ILO4" s="321"/>
      <c r="ILP4" s="321"/>
      <c r="ILQ4" s="321"/>
      <c r="ILR4" s="321"/>
      <c r="ILS4" s="321"/>
      <c r="ILT4" s="321"/>
      <c r="ILU4" s="321"/>
      <c r="ILV4" s="321"/>
      <c r="ILW4" s="321"/>
      <c r="ILX4" s="321"/>
      <c r="ILY4" s="321"/>
      <c r="ILZ4" s="321"/>
      <c r="IMA4" s="321"/>
      <c r="IMB4" s="321"/>
      <c r="IMC4" s="321"/>
      <c r="IMD4" s="321"/>
      <c r="IME4" s="321"/>
      <c r="IMF4" s="321"/>
      <c r="IMG4" s="321"/>
      <c r="IMH4" s="321"/>
      <c r="IMI4" s="321"/>
      <c r="IMJ4" s="321"/>
      <c r="IMK4" s="321"/>
      <c r="IML4" s="321"/>
      <c r="IMM4" s="321"/>
      <c r="IMN4" s="321"/>
      <c r="IMO4" s="321"/>
      <c r="IMP4" s="321"/>
      <c r="IMQ4" s="321"/>
      <c r="IMR4" s="321"/>
      <c r="IMS4" s="321"/>
      <c r="IMT4" s="321"/>
      <c r="IMU4" s="321"/>
      <c r="IMV4" s="321"/>
      <c r="IMW4" s="321"/>
      <c r="IMX4" s="321"/>
      <c r="IMY4" s="321"/>
      <c r="IMZ4" s="321"/>
      <c r="INA4" s="321"/>
      <c r="INB4" s="321"/>
      <c r="INC4" s="321"/>
      <c r="IND4" s="321"/>
      <c r="INE4" s="321"/>
      <c r="INF4" s="321"/>
      <c r="ING4" s="321"/>
      <c r="INH4" s="321"/>
      <c r="INI4" s="321"/>
      <c r="INJ4" s="321"/>
      <c r="INK4" s="321"/>
      <c r="INL4" s="321"/>
      <c r="INM4" s="321"/>
      <c r="INN4" s="321"/>
      <c r="INO4" s="321"/>
      <c r="INP4" s="321"/>
      <c r="INQ4" s="321"/>
      <c r="INR4" s="321"/>
      <c r="INS4" s="321"/>
      <c r="INT4" s="321"/>
      <c r="INU4" s="321"/>
      <c r="INV4" s="321"/>
      <c r="INW4" s="321"/>
      <c r="INX4" s="321"/>
      <c r="INY4" s="321"/>
      <c r="INZ4" s="321"/>
      <c r="IOA4" s="321"/>
      <c r="IOB4" s="321"/>
      <c r="IOC4" s="321"/>
      <c r="IOD4" s="321"/>
      <c r="IOE4" s="321"/>
      <c r="IOF4" s="321"/>
      <c r="IOG4" s="321"/>
      <c r="IOH4" s="321"/>
      <c r="IOI4" s="321"/>
      <c r="IOJ4" s="321"/>
      <c r="IOK4" s="321"/>
      <c r="IOL4" s="321"/>
      <c r="IOM4" s="321"/>
      <c r="ION4" s="321"/>
      <c r="IOO4" s="321"/>
      <c r="IOP4" s="321"/>
      <c r="IOQ4" s="321"/>
      <c r="IOR4" s="321"/>
      <c r="IOS4" s="321"/>
      <c r="IOT4" s="321"/>
      <c r="IOU4" s="321"/>
      <c r="IOV4" s="321"/>
      <c r="IOW4" s="321"/>
      <c r="IOX4" s="321"/>
      <c r="IOY4" s="321"/>
      <c r="IOZ4" s="321"/>
      <c r="IPA4" s="321"/>
      <c r="IPB4" s="321"/>
      <c r="IPC4" s="321"/>
      <c r="IPD4" s="321"/>
      <c r="IPE4" s="321"/>
      <c r="IPF4" s="321"/>
      <c r="IPG4" s="321"/>
      <c r="IPH4" s="321"/>
      <c r="IPI4" s="321"/>
      <c r="IPJ4" s="321"/>
      <c r="IPK4" s="321"/>
      <c r="IPL4" s="321"/>
      <c r="IPM4" s="321"/>
      <c r="IPN4" s="321"/>
      <c r="IPO4" s="321"/>
      <c r="IPP4" s="321"/>
      <c r="IPQ4" s="321"/>
      <c r="IPR4" s="321"/>
      <c r="IPS4" s="321"/>
      <c r="IPT4" s="321"/>
      <c r="IPU4" s="321"/>
      <c r="IPV4" s="321"/>
      <c r="IPW4" s="321"/>
      <c r="IPX4" s="321"/>
      <c r="IPY4" s="321"/>
      <c r="IPZ4" s="321"/>
      <c r="IQA4" s="321"/>
      <c r="IQB4" s="321"/>
      <c r="IQC4" s="321"/>
      <c r="IQD4" s="321"/>
      <c r="IQE4" s="321"/>
      <c r="IQF4" s="321"/>
      <c r="IQG4" s="321"/>
      <c r="IQH4" s="321"/>
      <c r="IQI4" s="321"/>
      <c r="IQJ4" s="321"/>
      <c r="IQK4" s="321"/>
      <c r="IQL4" s="321"/>
      <c r="IQM4" s="321"/>
      <c r="IQN4" s="321"/>
      <c r="IQO4" s="321"/>
      <c r="IQP4" s="321"/>
      <c r="IQQ4" s="321"/>
      <c r="IQR4" s="321"/>
      <c r="IQS4" s="321"/>
      <c r="IQT4" s="321"/>
      <c r="IQU4" s="321"/>
      <c r="IQV4" s="321"/>
      <c r="IQW4" s="321"/>
      <c r="IQX4" s="321"/>
      <c r="IQY4" s="321"/>
      <c r="IQZ4" s="321"/>
      <c r="IRA4" s="321"/>
      <c r="IRB4" s="321"/>
      <c r="IRC4" s="321"/>
      <c r="IRD4" s="321"/>
      <c r="IRE4" s="321"/>
      <c r="IRF4" s="321"/>
      <c r="IRG4" s="321"/>
      <c r="IRH4" s="321"/>
      <c r="IRI4" s="321"/>
      <c r="IRJ4" s="321"/>
      <c r="IRK4" s="321"/>
      <c r="IRL4" s="321"/>
      <c r="IRM4" s="321"/>
      <c r="IRN4" s="321"/>
      <c r="IRO4" s="321"/>
      <c r="IRP4" s="321"/>
      <c r="IRQ4" s="321"/>
      <c r="IRR4" s="321"/>
      <c r="IRS4" s="321"/>
      <c r="IRT4" s="321"/>
      <c r="IRU4" s="321"/>
      <c r="IRV4" s="321"/>
      <c r="IRW4" s="321"/>
      <c r="IRX4" s="321"/>
      <c r="IRY4" s="321"/>
      <c r="IRZ4" s="321"/>
      <c r="ISA4" s="321"/>
      <c r="ISB4" s="321"/>
      <c r="ISC4" s="321"/>
      <c r="ISD4" s="321"/>
      <c r="ISE4" s="321"/>
      <c r="ISF4" s="321"/>
      <c r="ISG4" s="321"/>
      <c r="ISH4" s="321"/>
      <c r="ISI4" s="321"/>
      <c r="ISJ4" s="321"/>
      <c r="ISK4" s="321"/>
      <c r="ISL4" s="321"/>
      <c r="ISM4" s="321"/>
      <c r="ISN4" s="321"/>
      <c r="ISO4" s="321"/>
      <c r="ISP4" s="321"/>
      <c r="ISQ4" s="321"/>
      <c r="ISR4" s="321"/>
      <c r="ISS4" s="321"/>
      <c r="IST4" s="321"/>
      <c r="ISU4" s="321"/>
      <c r="ISV4" s="321"/>
      <c r="ISW4" s="321"/>
      <c r="ISX4" s="321"/>
      <c r="ISY4" s="321"/>
      <c r="ISZ4" s="321"/>
      <c r="ITA4" s="321"/>
      <c r="ITB4" s="321"/>
      <c r="ITC4" s="321"/>
      <c r="ITD4" s="321"/>
      <c r="ITE4" s="321"/>
      <c r="ITF4" s="321"/>
      <c r="ITG4" s="321"/>
      <c r="ITH4" s="321"/>
      <c r="ITI4" s="321"/>
      <c r="ITJ4" s="321"/>
      <c r="ITK4" s="321"/>
      <c r="ITL4" s="321"/>
      <c r="ITM4" s="321"/>
      <c r="ITN4" s="321"/>
      <c r="ITO4" s="321"/>
      <c r="ITP4" s="321"/>
      <c r="ITQ4" s="321"/>
      <c r="ITR4" s="321"/>
      <c r="ITS4" s="321"/>
      <c r="ITT4" s="321"/>
      <c r="ITU4" s="321"/>
      <c r="ITV4" s="321"/>
      <c r="ITW4" s="321"/>
      <c r="ITX4" s="321"/>
      <c r="ITY4" s="321"/>
      <c r="ITZ4" s="321"/>
      <c r="IUA4" s="321"/>
      <c r="IUB4" s="321"/>
      <c r="IUC4" s="321"/>
      <c r="IUD4" s="321"/>
      <c r="IUE4" s="321"/>
      <c r="IUF4" s="321"/>
      <c r="IUG4" s="321"/>
      <c r="IUH4" s="321"/>
      <c r="IUI4" s="321"/>
      <c r="IUJ4" s="321"/>
      <c r="IUK4" s="321"/>
      <c r="IUL4" s="321"/>
      <c r="IUM4" s="321"/>
      <c r="IUN4" s="321"/>
      <c r="IUO4" s="321"/>
      <c r="IUP4" s="321"/>
      <c r="IUQ4" s="321"/>
      <c r="IUR4" s="321"/>
      <c r="IUS4" s="321"/>
      <c r="IUT4" s="321"/>
      <c r="IUU4" s="321"/>
      <c r="IUV4" s="321"/>
      <c r="IUW4" s="321"/>
      <c r="IUX4" s="321"/>
      <c r="IUY4" s="321"/>
      <c r="IUZ4" s="321"/>
      <c r="IVA4" s="321"/>
      <c r="IVB4" s="321"/>
      <c r="IVC4" s="321"/>
      <c r="IVD4" s="321"/>
      <c r="IVE4" s="321"/>
      <c r="IVF4" s="321"/>
      <c r="IVG4" s="321"/>
      <c r="IVH4" s="321"/>
      <c r="IVI4" s="321"/>
      <c r="IVJ4" s="321"/>
      <c r="IVK4" s="321"/>
      <c r="IVL4" s="321"/>
      <c r="IVM4" s="321"/>
      <c r="IVN4" s="321"/>
      <c r="IVO4" s="321"/>
      <c r="IVP4" s="321"/>
      <c r="IVQ4" s="321"/>
      <c r="IVR4" s="321"/>
      <c r="IVS4" s="321"/>
      <c r="IVT4" s="321"/>
      <c r="IVU4" s="321"/>
      <c r="IVV4" s="321"/>
      <c r="IVW4" s="321"/>
      <c r="IVX4" s="321"/>
      <c r="IVY4" s="321"/>
      <c r="IVZ4" s="321"/>
      <c r="IWA4" s="321"/>
      <c r="IWB4" s="321"/>
      <c r="IWC4" s="321"/>
      <c r="IWD4" s="321"/>
      <c r="IWE4" s="321"/>
      <c r="IWF4" s="321"/>
      <c r="IWG4" s="321"/>
      <c r="IWH4" s="321"/>
      <c r="IWI4" s="321"/>
      <c r="IWJ4" s="321"/>
      <c r="IWK4" s="321"/>
      <c r="IWL4" s="321"/>
      <c r="IWM4" s="321"/>
      <c r="IWN4" s="321"/>
      <c r="IWO4" s="321"/>
      <c r="IWP4" s="321"/>
      <c r="IWQ4" s="321"/>
      <c r="IWR4" s="321"/>
      <c r="IWS4" s="321"/>
      <c r="IWT4" s="321"/>
      <c r="IWU4" s="321"/>
      <c r="IWV4" s="321"/>
      <c r="IWW4" s="321"/>
      <c r="IWX4" s="321"/>
      <c r="IWY4" s="321"/>
      <c r="IWZ4" s="321"/>
      <c r="IXA4" s="321"/>
      <c r="IXB4" s="321"/>
      <c r="IXC4" s="321"/>
      <c r="IXD4" s="321"/>
      <c r="IXE4" s="321"/>
      <c r="IXF4" s="321"/>
      <c r="IXG4" s="321"/>
      <c r="IXH4" s="321"/>
      <c r="IXI4" s="321"/>
      <c r="IXJ4" s="321"/>
      <c r="IXK4" s="321"/>
      <c r="IXL4" s="321"/>
      <c r="IXM4" s="321"/>
      <c r="IXN4" s="321"/>
      <c r="IXO4" s="321"/>
      <c r="IXP4" s="321"/>
      <c r="IXQ4" s="321"/>
      <c r="IXR4" s="321"/>
      <c r="IXS4" s="321"/>
      <c r="IXT4" s="321"/>
      <c r="IXU4" s="321"/>
      <c r="IXV4" s="321"/>
      <c r="IXW4" s="321"/>
      <c r="IXX4" s="321"/>
      <c r="IXY4" s="321"/>
      <c r="IXZ4" s="321"/>
      <c r="IYA4" s="321"/>
      <c r="IYB4" s="321"/>
      <c r="IYC4" s="321"/>
      <c r="IYD4" s="321"/>
      <c r="IYE4" s="321"/>
      <c r="IYF4" s="321"/>
      <c r="IYG4" s="321"/>
      <c r="IYH4" s="321"/>
      <c r="IYI4" s="321"/>
      <c r="IYJ4" s="321"/>
      <c r="IYK4" s="321"/>
      <c r="IYL4" s="321"/>
      <c r="IYM4" s="321"/>
      <c r="IYN4" s="321"/>
      <c r="IYO4" s="321"/>
      <c r="IYP4" s="321"/>
      <c r="IYQ4" s="321"/>
      <c r="IYR4" s="321"/>
      <c r="IYS4" s="321"/>
      <c r="IYT4" s="321"/>
      <c r="IYU4" s="321"/>
      <c r="IYV4" s="321"/>
      <c r="IYW4" s="321"/>
      <c r="IYX4" s="321"/>
      <c r="IYY4" s="321"/>
      <c r="IYZ4" s="321"/>
      <c r="IZA4" s="321"/>
      <c r="IZB4" s="321"/>
      <c r="IZC4" s="321"/>
      <c r="IZD4" s="321"/>
      <c r="IZE4" s="321"/>
      <c r="IZF4" s="321"/>
      <c r="IZG4" s="321"/>
      <c r="IZH4" s="321"/>
      <c r="IZI4" s="321"/>
      <c r="IZJ4" s="321"/>
      <c r="IZK4" s="321"/>
      <c r="IZL4" s="321"/>
      <c r="IZM4" s="321"/>
      <c r="IZN4" s="321"/>
      <c r="IZO4" s="321"/>
      <c r="IZP4" s="321"/>
      <c r="IZQ4" s="321"/>
      <c r="IZR4" s="321"/>
      <c r="IZS4" s="321"/>
      <c r="IZT4" s="321"/>
      <c r="IZU4" s="321"/>
      <c r="IZV4" s="321"/>
      <c r="IZW4" s="321"/>
      <c r="IZX4" s="321"/>
      <c r="IZY4" s="321"/>
      <c r="IZZ4" s="321"/>
      <c r="JAA4" s="321"/>
      <c r="JAB4" s="321"/>
      <c r="JAC4" s="321"/>
      <c r="JAD4" s="321"/>
      <c r="JAE4" s="321"/>
      <c r="JAF4" s="321"/>
      <c r="JAG4" s="321"/>
      <c r="JAH4" s="321"/>
      <c r="JAI4" s="321"/>
      <c r="JAJ4" s="321"/>
      <c r="JAK4" s="321"/>
      <c r="JAL4" s="321"/>
      <c r="JAM4" s="321"/>
      <c r="JAN4" s="321"/>
      <c r="JAO4" s="321"/>
      <c r="JAP4" s="321"/>
      <c r="JAQ4" s="321"/>
      <c r="JAR4" s="321"/>
      <c r="JAS4" s="321"/>
      <c r="JAT4" s="321"/>
      <c r="JAU4" s="321"/>
      <c r="JAV4" s="321"/>
      <c r="JAW4" s="321"/>
      <c r="JAX4" s="321"/>
      <c r="JAY4" s="321"/>
      <c r="JAZ4" s="321"/>
      <c r="JBA4" s="321"/>
      <c r="JBB4" s="321"/>
      <c r="JBC4" s="321"/>
      <c r="JBD4" s="321"/>
      <c r="JBE4" s="321"/>
      <c r="JBF4" s="321"/>
      <c r="JBG4" s="321"/>
      <c r="JBH4" s="321"/>
      <c r="JBI4" s="321"/>
      <c r="JBJ4" s="321"/>
      <c r="JBK4" s="321"/>
      <c r="JBL4" s="321"/>
      <c r="JBM4" s="321"/>
      <c r="JBN4" s="321"/>
      <c r="JBO4" s="321"/>
      <c r="JBP4" s="321"/>
      <c r="JBQ4" s="321"/>
      <c r="JBR4" s="321"/>
      <c r="JBS4" s="321"/>
      <c r="JBT4" s="321"/>
      <c r="JBU4" s="321"/>
      <c r="JBV4" s="321"/>
      <c r="JBW4" s="321"/>
      <c r="JBX4" s="321"/>
      <c r="JBY4" s="321"/>
      <c r="JBZ4" s="321"/>
      <c r="JCA4" s="321"/>
      <c r="JCB4" s="321"/>
      <c r="JCC4" s="321"/>
      <c r="JCD4" s="321"/>
      <c r="JCE4" s="321"/>
      <c r="JCF4" s="321"/>
      <c r="JCG4" s="321"/>
      <c r="JCH4" s="321"/>
      <c r="JCI4" s="321"/>
      <c r="JCJ4" s="321"/>
      <c r="JCK4" s="321"/>
      <c r="JCL4" s="321"/>
      <c r="JCM4" s="321"/>
      <c r="JCN4" s="321"/>
      <c r="JCO4" s="321"/>
      <c r="JCP4" s="321"/>
      <c r="JCQ4" s="321"/>
      <c r="JCR4" s="321"/>
      <c r="JCS4" s="321"/>
      <c r="JCT4" s="321"/>
      <c r="JCU4" s="321"/>
      <c r="JCV4" s="321"/>
      <c r="JCW4" s="321"/>
      <c r="JCX4" s="321"/>
      <c r="JCY4" s="321"/>
      <c r="JCZ4" s="321"/>
      <c r="JDA4" s="321"/>
      <c r="JDB4" s="321"/>
      <c r="JDC4" s="321"/>
      <c r="JDD4" s="321"/>
      <c r="JDE4" s="321"/>
      <c r="JDF4" s="321"/>
      <c r="JDG4" s="321"/>
      <c r="JDH4" s="321"/>
      <c r="JDI4" s="321"/>
      <c r="JDJ4" s="321"/>
      <c r="JDK4" s="321"/>
      <c r="JDL4" s="321"/>
      <c r="JDM4" s="321"/>
      <c r="JDN4" s="321"/>
      <c r="JDO4" s="321"/>
      <c r="JDP4" s="321"/>
      <c r="JDQ4" s="321"/>
      <c r="JDR4" s="321"/>
      <c r="JDS4" s="321"/>
      <c r="JDT4" s="321"/>
      <c r="JDU4" s="321"/>
      <c r="JDV4" s="321"/>
      <c r="JDW4" s="321"/>
      <c r="JDX4" s="321"/>
      <c r="JDY4" s="321"/>
      <c r="JDZ4" s="321"/>
      <c r="JEA4" s="321"/>
      <c r="JEB4" s="321"/>
      <c r="JEC4" s="321"/>
      <c r="JED4" s="321"/>
      <c r="JEE4" s="321"/>
      <c r="JEF4" s="321"/>
      <c r="JEG4" s="321"/>
      <c r="JEH4" s="321"/>
      <c r="JEI4" s="321"/>
      <c r="JEJ4" s="321"/>
      <c r="JEK4" s="321"/>
      <c r="JEL4" s="321"/>
      <c r="JEM4" s="321"/>
      <c r="JEN4" s="321"/>
      <c r="JEO4" s="321"/>
      <c r="JEP4" s="321"/>
      <c r="JEQ4" s="321"/>
      <c r="JER4" s="321"/>
      <c r="JES4" s="321"/>
      <c r="JET4" s="321"/>
      <c r="JEU4" s="321"/>
      <c r="JEV4" s="321"/>
      <c r="JEW4" s="321"/>
      <c r="JEX4" s="321"/>
      <c r="JEY4" s="321"/>
      <c r="JEZ4" s="321"/>
      <c r="JFA4" s="321"/>
      <c r="JFB4" s="321"/>
      <c r="JFC4" s="321"/>
      <c r="JFD4" s="321"/>
      <c r="JFE4" s="321"/>
      <c r="JFF4" s="321"/>
      <c r="JFG4" s="321"/>
      <c r="JFH4" s="321"/>
      <c r="JFI4" s="321"/>
      <c r="JFJ4" s="321"/>
      <c r="JFK4" s="321"/>
      <c r="JFL4" s="321"/>
      <c r="JFM4" s="321"/>
      <c r="JFN4" s="321"/>
      <c r="JFO4" s="321"/>
      <c r="JFP4" s="321"/>
      <c r="JFQ4" s="321"/>
      <c r="JFR4" s="321"/>
      <c r="JFS4" s="321"/>
      <c r="JFT4" s="321"/>
      <c r="JFU4" s="321"/>
      <c r="JFV4" s="321"/>
      <c r="JFW4" s="321"/>
      <c r="JFX4" s="321"/>
      <c r="JFY4" s="321"/>
      <c r="JFZ4" s="321"/>
      <c r="JGA4" s="321"/>
      <c r="JGB4" s="321"/>
      <c r="JGC4" s="321"/>
      <c r="JGD4" s="321"/>
      <c r="JGE4" s="321"/>
      <c r="JGF4" s="321"/>
      <c r="JGG4" s="321"/>
      <c r="JGH4" s="321"/>
      <c r="JGI4" s="321"/>
      <c r="JGJ4" s="321"/>
      <c r="JGK4" s="321"/>
      <c r="JGL4" s="321"/>
      <c r="JGM4" s="321"/>
      <c r="JGN4" s="321"/>
      <c r="JGO4" s="321"/>
      <c r="JGP4" s="321"/>
      <c r="JGQ4" s="321"/>
      <c r="JGR4" s="321"/>
      <c r="JGS4" s="321"/>
      <c r="JGT4" s="321"/>
      <c r="JGU4" s="321"/>
      <c r="JGV4" s="321"/>
      <c r="JGW4" s="321"/>
      <c r="JGX4" s="321"/>
      <c r="JGY4" s="321"/>
      <c r="JGZ4" s="321"/>
      <c r="JHA4" s="321"/>
      <c r="JHB4" s="321"/>
      <c r="JHC4" s="321"/>
      <c r="JHD4" s="321"/>
      <c r="JHE4" s="321"/>
      <c r="JHF4" s="321"/>
      <c r="JHG4" s="321"/>
      <c r="JHH4" s="321"/>
      <c r="JHI4" s="321"/>
      <c r="JHJ4" s="321"/>
      <c r="JHK4" s="321"/>
      <c r="JHL4" s="321"/>
      <c r="JHM4" s="321"/>
      <c r="JHN4" s="321"/>
      <c r="JHO4" s="321"/>
      <c r="JHP4" s="321"/>
      <c r="JHQ4" s="321"/>
      <c r="JHR4" s="321"/>
      <c r="JHS4" s="321"/>
      <c r="JHT4" s="321"/>
      <c r="JHU4" s="321"/>
      <c r="JHV4" s="321"/>
      <c r="JHW4" s="321"/>
      <c r="JHX4" s="321"/>
      <c r="JHY4" s="321"/>
      <c r="JHZ4" s="321"/>
      <c r="JIA4" s="321"/>
      <c r="JIB4" s="321"/>
      <c r="JIC4" s="321"/>
      <c r="JID4" s="321"/>
      <c r="JIE4" s="321"/>
      <c r="JIF4" s="321"/>
      <c r="JIG4" s="321"/>
      <c r="JIH4" s="321"/>
      <c r="JII4" s="321"/>
      <c r="JIJ4" s="321"/>
      <c r="JIK4" s="321"/>
      <c r="JIL4" s="321"/>
      <c r="JIM4" s="321"/>
      <c r="JIN4" s="321"/>
      <c r="JIO4" s="321"/>
      <c r="JIP4" s="321"/>
      <c r="JIQ4" s="321"/>
      <c r="JIR4" s="321"/>
      <c r="JIS4" s="321"/>
      <c r="JIT4" s="321"/>
      <c r="JIU4" s="321"/>
      <c r="JIV4" s="321"/>
      <c r="JIW4" s="321"/>
      <c r="JIX4" s="321"/>
      <c r="JIY4" s="321"/>
      <c r="JIZ4" s="321"/>
      <c r="JJA4" s="321"/>
      <c r="JJB4" s="321"/>
      <c r="JJC4" s="321"/>
      <c r="JJD4" s="321"/>
      <c r="JJE4" s="321"/>
      <c r="JJF4" s="321"/>
      <c r="JJG4" s="321"/>
      <c r="JJH4" s="321"/>
      <c r="JJI4" s="321"/>
      <c r="JJJ4" s="321"/>
      <c r="JJK4" s="321"/>
      <c r="JJL4" s="321"/>
      <c r="JJM4" s="321"/>
      <c r="JJN4" s="321"/>
      <c r="JJO4" s="321"/>
      <c r="JJP4" s="321"/>
      <c r="JJQ4" s="321"/>
      <c r="JJR4" s="321"/>
      <c r="JJS4" s="321"/>
      <c r="JJT4" s="321"/>
      <c r="JJU4" s="321"/>
      <c r="JJV4" s="321"/>
      <c r="JJW4" s="321"/>
      <c r="JJX4" s="321"/>
      <c r="JJY4" s="321"/>
      <c r="JJZ4" s="321"/>
      <c r="JKA4" s="321"/>
      <c r="JKB4" s="321"/>
      <c r="JKC4" s="321"/>
      <c r="JKD4" s="321"/>
      <c r="JKE4" s="321"/>
      <c r="JKF4" s="321"/>
      <c r="JKG4" s="321"/>
      <c r="JKH4" s="321"/>
      <c r="JKI4" s="321"/>
      <c r="JKJ4" s="321"/>
      <c r="JKK4" s="321"/>
      <c r="JKL4" s="321"/>
      <c r="JKM4" s="321"/>
      <c r="JKN4" s="321"/>
      <c r="JKO4" s="321"/>
      <c r="JKP4" s="321"/>
      <c r="JKQ4" s="321"/>
      <c r="JKR4" s="321"/>
      <c r="JKS4" s="321"/>
      <c r="JKT4" s="321"/>
      <c r="JKU4" s="321"/>
      <c r="JKV4" s="321"/>
      <c r="JKW4" s="321"/>
      <c r="JKX4" s="321"/>
      <c r="JKY4" s="321"/>
      <c r="JKZ4" s="321"/>
      <c r="JLA4" s="321"/>
      <c r="JLB4" s="321"/>
      <c r="JLC4" s="321"/>
      <c r="JLD4" s="321"/>
      <c r="JLE4" s="321"/>
      <c r="JLF4" s="321"/>
      <c r="JLG4" s="321"/>
      <c r="JLH4" s="321"/>
      <c r="JLI4" s="321"/>
      <c r="JLJ4" s="321"/>
      <c r="JLK4" s="321"/>
      <c r="JLL4" s="321"/>
      <c r="JLM4" s="321"/>
      <c r="JLN4" s="321"/>
      <c r="JLO4" s="321"/>
      <c r="JLP4" s="321"/>
      <c r="JLQ4" s="321"/>
      <c r="JLR4" s="321"/>
      <c r="JLS4" s="321"/>
      <c r="JLT4" s="321"/>
      <c r="JLU4" s="321"/>
      <c r="JLV4" s="321"/>
      <c r="JLW4" s="321"/>
      <c r="JLX4" s="321"/>
      <c r="JLY4" s="321"/>
      <c r="JLZ4" s="321"/>
      <c r="JMA4" s="321"/>
      <c r="JMB4" s="321"/>
      <c r="JMC4" s="321"/>
      <c r="JMD4" s="321"/>
      <c r="JME4" s="321"/>
      <c r="JMF4" s="321"/>
      <c r="JMG4" s="321"/>
      <c r="JMH4" s="321"/>
      <c r="JMI4" s="321"/>
      <c r="JMJ4" s="321"/>
      <c r="JMK4" s="321"/>
      <c r="JML4" s="321"/>
      <c r="JMM4" s="321"/>
      <c r="JMN4" s="321"/>
      <c r="JMO4" s="321"/>
      <c r="JMP4" s="321"/>
      <c r="JMQ4" s="321"/>
      <c r="JMR4" s="321"/>
      <c r="JMS4" s="321"/>
      <c r="JMT4" s="321"/>
      <c r="JMU4" s="321"/>
      <c r="JMV4" s="321"/>
      <c r="JMW4" s="321"/>
      <c r="JMX4" s="321"/>
      <c r="JMY4" s="321"/>
      <c r="JMZ4" s="321"/>
      <c r="JNA4" s="321"/>
      <c r="JNB4" s="321"/>
      <c r="JNC4" s="321"/>
      <c r="JND4" s="321"/>
      <c r="JNE4" s="321"/>
      <c r="JNF4" s="321"/>
      <c r="JNG4" s="321"/>
      <c r="JNH4" s="321"/>
      <c r="JNI4" s="321"/>
      <c r="JNJ4" s="321"/>
      <c r="JNK4" s="321"/>
      <c r="JNL4" s="321"/>
      <c r="JNM4" s="321"/>
      <c r="JNN4" s="321"/>
      <c r="JNO4" s="321"/>
      <c r="JNP4" s="321"/>
      <c r="JNQ4" s="321"/>
      <c r="JNR4" s="321"/>
      <c r="JNS4" s="321"/>
      <c r="JNT4" s="321"/>
      <c r="JNU4" s="321"/>
      <c r="JNV4" s="321"/>
      <c r="JNW4" s="321"/>
      <c r="JNX4" s="321"/>
      <c r="JNY4" s="321"/>
      <c r="JNZ4" s="321"/>
      <c r="JOA4" s="321"/>
      <c r="JOB4" s="321"/>
      <c r="JOC4" s="321"/>
      <c r="JOD4" s="321"/>
      <c r="JOE4" s="321"/>
      <c r="JOF4" s="321"/>
      <c r="JOG4" s="321"/>
      <c r="JOH4" s="321"/>
      <c r="JOI4" s="321"/>
      <c r="JOJ4" s="321"/>
      <c r="JOK4" s="321"/>
      <c r="JOL4" s="321"/>
      <c r="JOM4" s="321"/>
      <c r="JON4" s="321"/>
      <c r="JOO4" s="321"/>
      <c r="JOP4" s="321"/>
      <c r="JOQ4" s="321"/>
      <c r="JOR4" s="321"/>
      <c r="JOS4" s="321"/>
      <c r="JOT4" s="321"/>
      <c r="JOU4" s="321"/>
      <c r="JOV4" s="321"/>
      <c r="JOW4" s="321"/>
      <c r="JOX4" s="321"/>
      <c r="JOY4" s="321"/>
      <c r="JOZ4" s="321"/>
      <c r="JPA4" s="321"/>
      <c r="JPB4" s="321"/>
      <c r="JPC4" s="321"/>
      <c r="JPD4" s="321"/>
      <c r="JPE4" s="321"/>
      <c r="JPF4" s="321"/>
      <c r="JPG4" s="321"/>
      <c r="JPH4" s="321"/>
      <c r="JPI4" s="321"/>
      <c r="JPJ4" s="321"/>
      <c r="JPK4" s="321"/>
      <c r="JPL4" s="321"/>
      <c r="JPM4" s="321"/>
      <c r="JPN4" s="321"/>
      <c r="JPO4" s="321"/>
      <c r="JPP4" s="321"/>
      <c r="JPQ4" s="321"/>
      <c r="JPR4" s="321"/>
      <c r="JPS4" s="321"/>
      <c r="JPT4" s="321"/>
      <c r="JPU4" s="321"/>
      <c r="JPV4" s="321"/>
      <c r="JPW4" s="321"/>
      <c r="JPX4" s="321"/>
      <c r="JPY4" s="321"/>
      <c r="JPZ4" s="321"/>
      <c r="JQA4" s="321"/>
      <c r="JQB4" s="321"/>
      <c r="JQC4" s="321"/>
      <c r="JQD4" s="321"/>
      <c r="JQE4" s="321"/>
      <c r="JQF4" s="321"/>
      <c r="JQG4" s="321"/>
      <c r="JQH4" s="321"/>
      <c r="JQI4" s="321"/>
      <c r="JQJ4" s="321"/>
      <c r="JQK4" s="321"/>
      <c r="JQL4" s="321"/>
      <c r="JQM4" s="321"/>
      <c r="JQN4" s="321"/>
      <c r="JQO4" s="321"/>
      <c r="JQP4" s="321"/>
      <c r="JQQ4" s="321"/>
      <c r="JQR4" s="321"/>
      <c r="JQS4" s="321"/>
      <c r="JQT4" s="321"/>
      <c r="JQU4" s="321"/>
      <c r="JQV4" s="321"/>
      <c r="JQW4" s="321"/>
      <c r="JQX4" s="321"/>
      <c r="JQY4" s="321"/>
      <c r="JQZ4" s="321"/>
      <c r="JRA4" s="321"/>
      <c r="JRB4" s="321"/>
      <c r="JRC4" s="321"/>
      <c r="JRD4" s="321"/>
      <c r="JRE4" s="321"/>
      <c r="JRF4" s="321"/>
      <c r="JRG4" s="321"/>
      <c r="JRH4" s="321"/>
      <c r="JRI4" s="321"/>
      <c r="JRJ4" s="321"/>
      <c r="JRK4" s="321"/>
      <c r="JRL4" s="321"/>
      <c r="JRM4" s="321"/>
      <c r="JRN4" s="321"/>
      <c r="JRO4" s="321"/>
      <c r="JRP4" s="321"/>
      <c r="JRQ4" s="321"/>
      <c r="JRR4" s="321"/>
      <c r="JRS4" s="321"/>
      <c r="JRT4" s="321"/>
      <c r="JRU4" s="321"/>
      <c r="JRV4" s="321"/>
      <c r="JRW4" s="321"/>
      <c r="JRX4" s="321"/>
      <c r="JRY4" s="321"/>
      <c r="JRZ4" s="321"/>
      <c r="JSA4" s="321"/>
      <c r="JSB4" s="321"/>
      <c r="JSC4" s="321"/>
      <c r="JSD4" s="321"/>
      <c r="JSE4" s="321"/>
      <c r="JSF4" s="321"/>
      <c r="JSG4" s="321"/>
      <c r="JSH4" s="321"/>
      <c r="JSI4" s="321"/>
      <c r="JSJ4" s="321"/>
      <c r="JSK4" s="321"/>
      <c r="JSL4" s="321"/>
      <c r="JSM4" s="321"/>
      <c r="JSN4" s="321"/>
      <c r="JSO4" s="321"/>
      <c r="JSP4" s="321"/>
      <c r="JSQ4" s="321"/>
      <c r="JSR4" s="321"/>
      <c r="JSS4" s="321"/>
      <c r="JST4" s="321"/>
      <c r="JSU4" s="321"/>
      <c r="JSV4" s="321"/>
      <c r="JSW4" s="321"/>
      <c r="JSX4" s="321"/>
      <c r="JSY4" s="321"/>
      <c r="JSZ4" s="321"/>
      <c r="JTA4" s="321"/>
      <c r="JTB4" s="321"/>
      <c r="JTC4" s="321"/>
      <c r="JTD4" s="321"/>
      <c r="JTE4" s="321"/>
      <c r="JTF4" s="321"/>
      <c r="JTG4" s="321"/>
      <c r="JTH4" s="321"/>
      <c r="JTI4" s="321"/>
      <c r="JTJ4" s="321"/>
      <c r="JTK4" s="321"/>
      <c r="JTL4" s="321"/>
      <c r="JTM4" s="321"/>
      <c r="JTN4" s="321"/>
      <c r="JTO4" s="321"/>
      <c r="JTP4" s="321"/>
      <c r="JTQ4" s="321"/>
      <c r="JTR4" s="321"/>
      <c r="JTS4" s="321"/>
      <c r="JTT4" s="321"/>
      <c r="JTU4" s="321"/>
      <c r="JTV4" s="321"/>
      <c r="JTW4" s="321"/>
      <c r="JTX4" s="321"/>
      <c r="JTY4" s="321"/>
      <c r="JTZ4" s="321"/>
      <c r="JUA4" s="321"/>
      <c r="JUB4" s="321"/>
      <c r="JUC4" s="321"/>
      <c r="JUD4" s="321"/>
      <c r="JUE4" s="321"/>
      <c r="JUF4" s="321"/>
      <c r="JUG4" s="321"/>
      <c r="JUH4" s="321"/>
      <c r="JUI4" s="321"/>
      <c r="JUJ4" s="321"/>
      <c r="JUK4" s="321"/>
      <c r="JUL4" s="321"/>
      <c r="JUM4" s="321"/>
      <c r="JUN4" s="321"/>
      <c r="JUO4" s="321"/>
      <c r="JUP4" s="321"/>
      <c r="JUQ4" s="321"/>
      <c r="JUR4" s="321"/>
      <c r="JUS4" s="321"/>
      <c r="JUT4" s="321"/>
      <c r="JUU4" s="321"/>
      <c r="JUV4" s="321"/>
      <c r="JUW4" s="321"/>
      <c r="JUX4" s="321"/>
      <c r="JUY4" s="321"/>
      <c r="JUZ4" s="321"/>
      <c r="JVA4" s="321"/>
      <c r="JVB4" s="321"/>
      <c r="JVC4" s="321"/>
      <c r="JVD4" s="321"/>
      <c r="JVE4" s="321"/>
      <c r="JVF4" s="321"/>
      <c r="JVG4" s="321"/>
      <c r="JVH4" s="321"/>
      <c r="JVI4" s="321"/>
      <c r="JVJ4" s="321"/>
      <c r="JVK4" s="321"/>
      <c r="JVL4" s="321"/>
      <c r="JVM4" s="321"/>
      <c r="JVN4" s="321"/>
      <c r="JVO4" s="321"/>
      <c r="JVP4" s="321"/>
      <c r="JVQ4" s="321"/>
      <c r="JVR4" s="321"/>
      <c r="JVS4" s="321"/>
      <c r="JVT4" s="321"/>
      <c r="JVU4" s="321"/>
      <c r="JVV4" s="321"/>
      <c r="JVW4" s="321"/>
      <c r="JVX4" s="321"/>
      <c r="JVY4" s="321"/>
      <c r="JVZ4" s="321"/>
      <c r="JWA4" s="321"/>
      <c r="JWB4" s="321"/>
      <c r="JWC4" s="321"/>
      <c r="JWD4" s="321"/>
      <c r="JWE4" s="321"/>
      <c r="JWF4" s="321"/>
      <c r="JWG4" s="321"/>
      <c r="JWH4" s="321"/>
      <c r="JWI4" s="321"/>
      <c r="JWJ4" s="321"/>
      <c r="JWK4" s="321"/>
      <c r="JWL4" s="321"/>
      <c r="JWM4" s="321"/>
      <c r="JWN4" s="321"/>
      <c r="JWO4" s="321"/>
      <c r="JWP4" s="321"/>
      <c r="JWQ4" s="321"/>
      <c r="JWR4" s="321"/>
      <c r="JWS4" s="321"/>
      <c r="JWT4" s="321"/>
      <c r="JWU4" s="321"/>
      <c r="JWV4" s="321"/>
      <c r="JWW4" s="321"/>
      <c r="JWX4" s="321"/>
      <c r="JWY4" s="321"/>
      <c r="JWZ4" s="321"/>
      <c r="JXA4" s="321"/>
      <c r="JXB4" s="321"/>
      <c r="JXC4" s="321"/>
      <c r="JXD4" s="321"/>
      <c r="JXE4" s="321"/>
      <c r="JXF4" s="321"/>
      <c r="JXG4" s="321"/>
      <c r="JXH4" s="321"/>
      <c r="JXI4" s="321"/>
      <c r="JXJ4" s="321"/>
      <c r="JXK4" s="321"/>
      <c r="JXL4" s="321"/>
      <c r="JXM4" s="321"/>
      <c r="JXN4" s="321"/>
      <c r="JXO4" s="321"/>
      <c r="JXP4" s="321"/>
      <c r="JXQ4" s="321"/>
      <c r="JXR4" s="321"/>
      <c r="JXS4" s="321"/>
      <c r="JXT4" s="321"/>
      <c r="JXU4" s="321"/>
      <c r="JXV4" s="321"/>
      <c r="JXW4" s="321"/>
      <c r="JXX4" s="321"/>
      <c r="JXY4" s="321"/>
      <c r="JXZ4" s="321"/>
      <c r="JYA4" s="321"/>
      <c r="JYB4" s="321"/>
      <c r="JYC4" s="321"/>
      <c r="JYD4" s="321"/>
      <c r="JYE4" s="321"/>
      <c r="JYF4" s="321"/>
      <c r="JYG4" s="321"/>
      <c r="JYH4" s="321"/>
      <c r="JYI4" s="321"/>
      <c r="JYJ4" s="321"/>
      <c r="JYK4" s="321"/>
      <c r="JYL4" s="321"/>
      <c r="JYM4" s="321"/>
      <c r="JYN4" s="321"/>
      <c r="JYO4" s="321"/>
      <c r="JYP4" s="321"/>
      <c r="JYQ4" s="321"/>
      <c r="JYR4" s="321"/>
      <c r="JYS4" s="321"/>
      <c r="JYT4" s="321"/>
      <c r="JYU4" s="321"/>
      <c r="JYV4" s="321"/>
      <c r="JYW4" s="321"/>
      <c r="JYX4" s="321"/>
      <c r="JYY4" s="321"/>
      <c r="JYZ4" s="321"/>
      <c r="JZA4" s="321"/>
      <c r="JZB4" s="321"/>
      <c r="JZC4" s="321"/>
      <c r="JZD4" s="321"/>
      <c r="JZE4" s="321"/>
      <c r="JZF4" s="321"/>
      <c r="JZG4" s="321"/>
      <c r="JZH4" s="321"/>
      <c r="JZI4" s="321"/>
      <c r="JZJ4" s="321"/>
      <c r="JZK4" s="321"/>
      <c r="JZL4" s="321"/>
      <c r="JZM4" s="321"/>
      <c r="JZN4" s="321"/>
      <c r="JZO4" s="321"/>
      <c r="JZP4" s="321"/>
      <c r="JZQ4" s="321"/>
      <c r="JZR4" s="321"/>
      <c r="JZS4" s="321"/>
      <c r="JZT4" s="321"/>
      <c r="JZU4" s="321"/>
      <c r="JZV4" s="321"/>
      <c r="JZW4" s="321"/>
      <c r="JZX4" s="321"/>
      <c r="JZY4" s="321"/>
      <c r="JZZ4" s="321"/>
      <c r="KAA4" s="321"/>
      <c r="KAB4" s="321"/>
      <c r="KAC4" s="321"/>
      <c r="KAD4" s="321"/>
      <c r="KAE4" s="321"/>
      <c r="KAF4" s="321"/>
      <c r="KAG4" s="321"/>
      <c r="KAH4" s="321"/>
      <c r="KAI4" s="321"/>
      <c r="KAJ4" s="321"/>
      <c r="KAK4" s="321"/>
      <c r="KAL4" s="321"/>
      <c r="KAM4" s="321"/>
      <c r="KAN4" s="321"/>
      <c r="KAO4" s="321"/>
      <c r="KAP4" s="321"/>
      <c r="KAQ4" s="321"/>
      <c r="KAR4" s="321"/>
      <c r="KAS4" s="321"/>
      <c r="KAT4" s="321"/>
      <c r="KAU4" s="321"/>
      <c r="KAV4" s="321"/>
      <c r="KAW4" s="321"/>
      <c r="KAX4" s="321"/>
      <c r="KAY4" s="321"/>
      <c r="KAZ4" s="321"/>
      <c r="KBA4" s="321"/>
      <c r="KBB4" s="321"/>
      <c r="KBC4" s="321"/>
      <c r="KBD4" s="321"/>
      <c r="KBE4" s="321"/>
      <c r="KBF4" s="321"/>
      <c r="KBG4" s="321"/>
      <c r="KBH4" s="321"/>
      <c r="KBI4" s="321"/>
      <c r="KBJ4" s="321"/>
      <c r="KBK4" s="321"/>
      <c r="KBL4" s="321"/>
      <c r="KBM4" s="321"/>
      <c r="KBN4" s="321"/>
      <c r="KBO4" s="321"/>
      <c r="KBP4" s="321"/>
      <c r="KBQ4" s="321"/>
      <c r="KBR4" s="321"/>
      <c r="KBS4" s="321"/>
      <c r="KBT4" s="321"/>
      <c r="KBU4" s="321"/>
      <c r="KBV4" s="321"/>
      <c r="KBW4" s="321"/>
      <c r="KBX4" s="321"/>
      <c r="KBY4" s="321"/>
      <c r="KBZ4" s="321"/>
      <c r="KCA4" s="321"/>
      <c r="KCB4" s="321"/>
      <c r="KCC4" s="321"/>
      <c r="KCD4" s="321"/>
      <c r="KCE4" s="321"/>
      <c r="KCF4" s="321"/>
      <c r="KCG4" s="321"/>
      <c r="KCH4" s="321"/>
      <c r="KCI4" s="321"/>
      <c r="KCJ4" s="321"/>
      <c r="KCK4" s="321"/>
      <c r="KCL4" s="321"/>
      <c r="KCM4" s="321"/>
      <c r="KCN4" s="321"/>
      <c r="KCO4" s="321"/>
      <c r="KCP4" s="321"/>
      <c r="KCQ4" s="321"/>
      <c r="KCR4" s="321"/>
      <c r="KCS4" s="321"/>
      <c r="KCT4" s="321"/>
      <c r="KCU4" s="321"/>
      <c r="KCV4" s="321"/>
      <c r="KCW4" s="321"/>
      <c r="KCX4" s="321"/>
      <c r="KCY4" s="321"/>
      <c r="KCZ4" s="321"/>
      <c r="KDA4" s="321"/>
      <c r="KDB4" s="321"/>
      <c r="KDC4" s="321"/>
      <c r="KDD4" s="321"/>
      <c r="KDE4" s="321"/>
      <c r="KDF4" s="321"/>
      <c r="KDG4" s="321"/>
      <c r="KDH4" s="321"/>
      <c r="KDI4" s="321"/>
      <c r="KDJ4" s="321"/>
      <c r="KDK4" s="321"/>
      <c r="KDL4" s="321"/>
      <c r="KDM4" s="321"/>
      <c r="KDN4" s="321"/>
      <c r="KDO4" s="321"/>
      <c r="KDP4" s="321"/>
      <c r="KDQ4" s="321"/>
      <c r="KDR4" s="321"/>
      <c r="KDS4" s="321"/>
      <c r="KDT4" s="321"/>
      <c r="KDU4" s="321"/>
      <c r="KDV4" s="321"/>
      <c r="KDW4" s="321"/>
      <c r="KDX4" s="321"/>
      <c r="KDY4" s="321"/>
      <c r="KDZ4" s="321"/>
      <c r="KEA4" s="321"/>
      <c r="KEB4" s="321"/>
      <c r="KEC4" s="321"/>
      <c r="KED4" s="321"/>
      <c r="KEE4" s="321"/>
      <c r="KEF4" s="321"/>
      <c r="KEG4" s="321"/>
      <c r="KEH4" s="321"/>
      <c r="KEI4" s="321"/>
      <c r="KEJ4" s="321"/>
      <c r="KEK4" s="321"/>
      <c r="KEL4" s="321"/>
      <c r="KEM4" s="321"/>
      <c r="KEN4" s="321"/>
      <c r="KEO4" s="321"/>
      <c r="KEP4" s="321"/>
      <c r="KEQ4" s="321"/>
      <c r="KER4" s="321"/>
      <c r="KES4" s="321"/>
      <c r="KET4" s="321"/>
      <c r="KEU4" s="321"/>
      <c r="KEV4" s="321"/>
      <c r="KEW4" s="321"/>
      <c r="KEX4" s="321"/>
      <c r="KEY4" s="321"/>
      <c r="KEZ4" s="321"/>
      <c r="KFA4" s="321"/>
      <c r="KFB4" s="321"/>
      <c r="KFC4" s="321"/>
      <c r="KFD4" s="321"/>
      <c r="KFE4" s="321"/>
      <c r="KFF4" s="321"/>
      <c r="KFG4" s="321"/>
      <c r="KFH4" s="321"/>
      <c r="KFI4" s="321"/>
      <c r="KFJ4" s="321"/>
      <c r="KFK4" s="321"/>
      <c r="KFL4" s="321"/>
      <c r="KFM4" s="321"/>
      <c r="KFN4" s="321"/>
      <c r="KFO4" s="321"/>
      <c r="KFP4" s="321"/>
      <c r="KFQ4" s="321"/>
      <c r="KFR4" s="321"/>
      <c r="KFS4" s="321"/>
      <c r="KFT4" s="321"/>
      <c r="KFU4" s="321"/>
      <c r="KFV4" s="321"/>
      <c r="KFW4" s="321"/>
      <c r="KFX4" s="321"/>
      <c r="KFY4" s="321"/>
      <c r="KFZ4" s="321"/>
      <c r="KGA4" s="321"/>
      <c r="KGB4" s="321"/>
      <c r="KGC4" s="321"/>
      <c r="KGD4" s="321"/>
      <c r="KGE4" s="321"/>
      <c r="KGF4" s="321"/>
      <c r="KGG4" s="321"/>
      <c r="KGH4" s="321"/>
      <c r="KGI4" s="321"/>
      <c r="KGJ4" s="321"/>
      <c r="KGK4" s="321"/>
      <c r="KGL4" s="321"/>
      <c r="KGM4" s="321"/>
      <c r="KGN4" s="321"/>
      <c r="KGO4" s="321"/>
      <c r="KGP4" s="321"/>
      <c r="KGQ4" s="321"/>
      <c r="KGR4" s="321"/>
      <c r="KGS4" s="321"/>
      <c r="KGT4" s="321"/>
      <c r="KGU4" s="321"/>
      <c r="KGV4" s="321"/>
      <c r="KGW4" s="321"/>
      <c r="KGX4" s="321"/>
      <c r="KGY4" s="321"/>
      <c r="KGZ4" s="321"/>
      <c r="KHA4" s="321"/>
      <c r="KHB4" s="321"/>
      <c r="KHC4" s="321"/>
      <c r="KHD4" s="321"/>
      <c r="KHE4" s="321"/>
      <c r="KHF4" s="321"/>
      <c r="KHG4" s="321"/>
      <c r="KHH4" s="321"/>
      <c r="KHI4" s="321"/>
      <c r="KHJ4" s="321"/>
      <c r="KHK4" s="321"/>
      <c r="KHL4" s="321"/>
      <c r="KHM4" s="321"/>
      <c r="KHN4" s="321"/>
      <c r="KHO4" s="321"/>
      <c r="KHP4" s="321"/>
      <c r="KHQ4" s="321"/>
      <c r="KHR4" s="321"/>
      <c r="KHS4" s="321"/>
      <c r="KHT4" s="321"/>
      <c r="KHU4" s="321"/>
      <c r="KHV4" s="321"/>
      <c r="KHW4" s="321"/>
      <c r="KHX4" s="321"/>
      <c r="KHY4" s="321"/>
      <c r="KHZ4" s="321"/>
      <c r="KIA4" s="321"/>
      <c r="KIB4" s="321"/>
      <c r="KIC4" s="321"/>
      <c r="KID4" s="321"/>
      <c r="KIE4" s="321"/>
      <c r="KIF4" s="321"/>
      <c r="KIG4" s="321"/>
      <c r="KIH4" s="321"/>
      <c r="KII4" s="321"/>
      <c r="KIJ4" s="321"/>
      <c r="KIK4" s="321"/>
      <c r="KIL4" s="321"/>
      <c r="KIM4" s="321"/>
      <c r="KIN4" s="321"/>
      <c r="KIO4" s="321"/>
      <c r="KIP4" s="321"/>
      <c r="KIQ4" s="321"/>
      <c r="KIR4" s="321"/>
      <c r="KIS4" s="321"/>
      <c r="KIT4" s="321"/>
      <c r="KIU4" s="321"/>
      <c r="KIV4" s="321"/>
      <c r="KIW4" s="321"/>
      <c r="KIX4" s="321"/>
      <c r="KIY4" s="321"/>
      <c r="KIZ4" s="321"/>
      <c r="KJA4" s="321"/>
      <c r="KJB4" s="321"/>
      <c r="KJC4" s="321"/>
      <c r="KJD4" s="321"/>
      <c r="KJE4" s="321"/>
      <c r="KJF4" s="321"/>
      <c r="KJG4" s="321"/>
      <c r="KJH4" s="321"/>
      <c r="KJI4" s="321"/>
      <c r="KJJ4" s="321"/>
      <c r="KJK4" s="321"/>
      <c r="KJL4" s="321"/>
      <c r="KJM4" s="321"/>
      <c r="KJN4" s="321"/>
      <c r="KJO4" s="321"/>
      <c r="KJP4" s="321"/>
      <c r="KJQ4" s="321"/>
      <c r="KJR4" s="321"/>
      <c r="KJS4" s="321"/>
      <c r="KJT4" s="321"/>
      <c r="KJU4" s="321"/>
      <c r="KJV4" s="321"/>
      <c r="KJW4" s="321"/>
      <c r="KJX4" s="321"/>
      <c r="KJY4" s="321"/>
      <c r="KJZ4" s="321"/>
      <c r="KKA4" s="321"/>
      <c r="KKB4" s="321"/>
      <c r="KKC4" s="321"/>
      <c r="KKD4" s="321"/>
      <c r="KKE4" s="321"/>
      <c r="KKF4" s="321"/>
      <c r="KKG4" s="321"/>
      <c r="KKH4" s="321"/>
      <c r="KKI4" s="321"/>
      <c r="KKJ4" s="321"/>
      <c r="KKK4" s="321"/>
      <c r="KKL4" s="321"/>
      <c r="KKM4" s="321"/>
      <c r="KKN4" s="321"/>
      <c r="KKO4" s="321"/>
      <c r="KKP4" s="321"/>
      <c r="KKQ4" s="321"/>
      <c r="KKR4" s="321"/>
      <c r="KKS4" s="321"/>
      <c r="KKT4" s="321"/>
      <c r="KKU4" s="321"/>
      <c r="KKV4" s="321"/>
      <c r="KKW4" s="321"/>
      <c r="KKX4" s="321"/>
      <c r="KKY4" s="321"/>
      <c r="KKZ4" s="321"/>
      <c r="KLA4" s="321"/>
      <c r="KLB4" s="321"/>
      <c r="KLC4" s="321"/>
      <c r="KLD4" s="321"/>
      <c r="KLE4" s="321"/>
      <c r="KLF4" s="321"/>
      <c r="KLG4" s="321"/>
      <c r="KLH4" s="321"/>
      <c r="KLI4" s="321"/>
      <c r="KLJ4" s="321"/>
      <c r="KLK4" s="321"/>
      <c r="KLL4" s="321"/>
      <c r="KLM4" s="321"/>
      <c r="KLN4" s="321"/>
      <c r="KLO4" s="321"/>
      <c r="KLP4" s="321"/>
      <c r="KLQ4" s="321"/>
      <c r="KLR4" s="321"/>
      <c r="KLS4" s="321"/>
      <c r="KLT4" s="321"/>
      <c r="KLU4" s="321"/>
      <c r="KLV4" s="321"/>
      <c r="KLW4" s="321"/>
      <c r="KLX4" s="321"/>
      <c r="KLY4" s="321"/>
      <c r="KLZ4" s="321"/>
      <c r="KMA4" s="321"/>
      <c r="KMB4" s="321"/>
      <c r="KMC4" s="321"/>
      <c r="KMD4" s="321"/>
      <c r="KME4" s="321"/>
      <c r="KMF4" s="321"/>
      <c r="KMG4" s="321"/>
      <c r="KMH4" s="321"/>
      <c r="KMI4" s="321"/>
      <c r="KMJ4" s="321"/>
      <c r="KMK4" s="321"/>
      <c r="KML4" s="321"/>
      <c r="KMM4" s="321"/>
      <c r="KMN4" s="321"/>
      <c r="KMO4" s="321"/>
      <c r="KMP4" s="321"/>
      <c r="KMQ4" s="321"/>
      <c r="KMR4" s="321"/>
      <c r="KMS4" s="321"/>
      <c r="KMT4" s="321"/>
      <c r="KMU4" s="321"/>
      <c r="KMV4" s="321"/>
      <c r="KMW4" s="321"/>
      <c r="KMX4" s="321"/>
      <c r="KMY4" s="321"/>
      <c r="KMZ4" s="321"/>
      <c r="KNA4" s="321"/>
      <c r="KNB4" s="321"/>
      <c r="KNC4" s="321"/>
      <c r="KND4" s="321"/>
      <c r="KNE4" s="321"/>
      <c r="KNF4" s="321"/>
      <c r="KNG4" s="321"/>
      <c r="KNH4" s="321"/>
      <c r="KNI4" s="321"/>
      <c r="KNJ4" s="321"/>
      <c r="KNK4" s="321"/>
      <c r="KNL4" s="321"/>
      <c r="KNM4" s="321"/>
      <c r="KNN4" s="321"/>
      <c r="KNO4" s="321"/>
      <c r="KNP4" s="321"/>
      <c r="KNQ4" s="321"/>
      <c r="KNR4" s="321"/>
      <c r="KNS4" s="321"/>
      <c r="KNT4" s="321"/>
      <c r="KNU4" s="321"/>
      <c r="KNV4" s="321"/>
      <c r="KNW4" s="321"/>
      <c r="KNX4" s="321"/>
      <c r="KNY4" s="321"/>
      <c r="KNZ4" s="321"/>
      <c r="KOA4" s="321"/>
      <c r="KOB4" s="321"/>
      <c r="KOC4" s="321"/>
      <c r="KOD4" s="321"/>
      <c r="KOE4" s="321"/>
      <c r="KOF4" s="321"/>
      <c r="KOG4" s="321"/>
      <c r="KOH4" s="321"/>
      <c r="KOI4" s="321"/>
      <c r="KOJ4" s="321"/>
      <c r="KOK4" s="321"/>
      <c r="KOL4" s="321"/>
      <c r="KOM4" s="321"/>
      <c r="KON4" s="321"/>
      <c r="KOO4" s="321"/>
      <c r="KOP4" s="321"/>
      <c r="KOQ4" s="321"/>
      <c r="KOR4" s="321"/>
      <c r="KOS4" s="321"/>
      <c r="KOT4" s="321"/>
      <c r="KOU4" s="321"/>
      <c r="KOV4" s="321"/>
      <c r="KOW4" s="321"/>
      <c r="KOX4" s="321"/>
      <c r="KOY4" s="321"/>
      <c r="KOZ4" s="321"/>
      <c r="KPA4" s="321"/>
      <c r="KPB4" s="321"/>
      <c r="KPC4" s="321"/>
      <c r="KPD4" s="321"/>
      <c r="KPE4" s="321"/>
      <c r="KPF4" s="321"/>
      <c r="KPG4" s="321"/>
      <c r="KPH4" s="321"/>
      <c r="KPI4" s="321"/>
      <c r="KPJ4" s="321"/>
      <c r="KPK4" s="321"/>
      <c r="KPL4" s="321"/>
      <c r="KPM4" s="321"/>
      <c r="KPN4" s="321"/>
      <c r="KPO4" s="321"/>
      <c r="KPP4" s="321"/>
      <c r="KPQ4" s="321"/>
      <c r="KPR4" s="321"/>
      <c r="KPS4" s="321"/>
      <c r="KPT4" s="321"/>
      <c r="KPU4" s="321"/>
      <c r="KPV4" s="321"/>
      <c r="KPW4" s="321"/>
      <c r="KPX4" s="321"/>
      <c r="KPY4" s="321"/>
      <c r="KPZ4" s="321"/>
      <c r="KQA4" s="321"/>
      <c r="KQB4" s="321"/>
      <c r="KQC4" s="321"/>
      <c r="KQD4" s="321"/>
      <c r="KQE4" s="321"/>
      <c r="KQF4" s="321"/>
      <c r="KQG4" s="321"/>
      <c r="KQH4" s="321"/>
      <c r="KQI4" s="321"/>
      <c r="KQJ4" s="321"/>
      <c r="KQK4" s="321"/>
      <c r="KQL4" s="321"/>
      <c r="KQM4" s="321"/>
      <c r="KQN4" s="321"/>
      <c r="KQO4" s="321"/>
      <c r="KQP4" s="321"/>
      <c r="KQQ4" s="321"/>
      <c r="KQR4" s="321"/>
      <c r="KQS4" s="321"/>
      <c r="KQT4" s="321"/>
      <c r="KQU4" s="321"/>
      <c r="KQV4" s="321"/>
      <c r="KQW4" s="321"/>
      <c r="KQX4" s="321"/>
      <c r="KQY4" s="321"/>
      <c r="KQZ4" s="321"/>
      <c r="KRA4" s="321"/>
      <c r="KRB4" s="321"/>
      <c r="KRC4" s="321"/>
      <c r="KRD4" s="321"/>
      <c r="KRE4" s="321"/>
      <c r="KRF4" s="321"/>
      <c r="KRG4" s="321"/>
      <c r="KRH4" s="321"/>
      <c r="KRI4" s="321"/>
      <c r="KRJ4" s="321"/>
      <c r="KRK4" s="321"/>
      <c r="KRL4" s="321"/>
      <c r="KRM4" s="321"/>
      <c r="KRN4" s="321"/>
      <c r="KRO4" s="321"/>
      <c r="KRP4" s="321"/>
      <c r="KRQ4" s="321"/>
      <c r="KRR4" s="321"/>
      <c r="KRS4" s="321"/>
      <c r="KRT4" s="321"/>
      <c r="KRU4" s="321"/>
      <c r="KRV4" s="321"/>
      <c r="KRW4" s="321"/>
      <c r="KRX4" s="321"/>
      <c r="KRY4" s="321"/>
      <c r="KRZ4" s="321"/>
      <c r="KSA4" s="321"/>
      <c r="KSB4" s="321"/>
      <c r="KSC4" s="321"/>
      <c r="KSD4" s="321"/>
      <c r="KSE4" s="321"/>
      <c r="KSF4" s="321"/>
      <c r="KSG4" s="321"/>
      <c r="KSH4" s="321"/>
      <c r="KSI4" s="321"/>
      <c r="KSJ4" s="321"/>
      <c r="KSK4" s="321"/>
      <c r="KSL4" s="321"/>
      <c r="KSM4" s="321"/>
      <c r="KSN4" s="321"/>
      <c r="KSO4" s="321"/>
      <c r="KSP4" s="321"/>
      <c r="KSQ4" s="321"/>
      <c r="KSR4" s="321"/>
      <c r="KSS4" s="321"/>
      <c r="KST4" s="321"/>
      <c r="KSU4" s="321"/>
      <c r="KSV4" s="321"/>
      <c r="KSW4" s="321"/>
      <c r="KSX4" s="321"/>
      <c r="KSY4" s="321"/>
      <c r="KSZ4" s="321"/>
      <c r="KTA4" s="321"/>
      <c r="KTB4" s="321"/>
      <c r="KTC4" s="321"/>
      <c r="KTD4" s="321"/>
      <c r="KTE4" s="321"/>
      <c r="KTF4" s="321"/>
      <c r="KTG4" s="321"/>
      <c r="KTH4" s="321"/>
      <c r="KTI4" s="321"/>
      <c r="KTJ4" s="321"/>
      <c r="KTK4" s="321"/>
      <c r="KTL4" s="321"/>
      <c r="KTM4" s="321"/>
      <c r="KTN4" s="321"/>
      <c r="KTO4" s="321"/>
      <c r="KTP4" s="321"/>
      <c r="KTQ4" s="321"/>
      <c r="KTR4" s="321"/>
      <c r="KTS4" s="321"/>
      <c r="KTT4" s="321"/>
      <c r="KTU4" s="321"/>
      <c r="KTV4" s="321"/>
      <c r="KTW4" s="321"/>
      <c r="KTX4" s="321"/>
      <c r="KTY4" s="321"/>
      <c r="KTZ4" s="321"/>
      <c r="KUA4" s="321"/>
      <c r="KUB4" s="321"/>
      <c r="KUC4" s="321"/>
      <c r="KUD4" s="321"/>
      <c r="KUE4" s="321"/>
      <c r="KUF4" s="321"/>
      <c r="KUG4" s="321"/>
      <c r="KUH4" s="321"/>
      <c r="KUI4" s="321"/>
      <c r="KUJ4" s="321"/>
      <c r="KUK4" s="321"/>
      <c r="KUL4" s="321"/>
      <c r="KUM4" s="321"/>
      <c r="KUN4" s="321"/>
      <c r="KUO4" s="321"/>
      <c r="KUP4" s="321"/>
      <c r="KUQ4" s="321"/>
      <c r="KUR4" s="321"/>
      <c r="KUS4" s="321"/>
      <c r="KUT4" s="321"/>
      <c r="KUU4" s="321"/>
      <c r="KUV4" s="321"/>
      <c r="KUW4" s="321"/>
      <c r="KUX4" s="321"/>
      <c r="KUY4" s="321"/>
      <c r="KUZ4" s="321"/>
      <c r="KVA4" s="321"/>
      <c r="KVB4" s="321"/>
      <c r="KVC4" s="321"/>
      <c r="KVD4" s="321"/>
      <c r="KVE4" s="321"/>
      <c r="KVF4" s="321"/>
      <c r="KVG4" s="321"/>
      <c r="KVH4" s="321"/>
      <c r="KVI4" s="321"/>
      <c r="KVJ4" s="321"/>
      <c r="KVK4" s="321"/>
      <c r="KVL4" s="321"/>
      <c r="KVM4" s="321"/>
      <c r="KVN4" s="321"/>
      <c r="KVO4" s="321"/>
      <c r="KVP4" s="321"/>
      <c r="KVQ4" s="321"/>
      <c r="KVR4" s="321"/>
      <c r="KVS4" s="321"/>
      <c r="KVT4" s="321"/>
      <c r="KVU4" s="321"/>
      <c r="KVV4" s="321"/>
      <c r="KVW4" s="321"/>
      <c r="KVX4" s="321"/>
      <c r="KVY4" s="321"/>
      <c r="KVZ4" s="321"/>
      <c r="KWA4" s="321"/>
      <c r="KWB4" s="321"/>
      <c r="KWC4" s="321"/>
      <c r="KWD4" s="321"/>
      <c r="KWE4" s="321"/>
      <c r="KWF4" s="321"/>
      <c r="KWG4" s="321"/>
      <c r="KWH4" s="321"/>
      <c r="KWI4" s="321"/>
      <c r="KWJ4" s="321"/>
      <c r="KWK4" s="321"/>
      <c r="KWL4" s="321"/>
      <c r="KWM4" s="321"/>
      <c r="KWN4" s="321"/>
      <c r="KWO4" s="321"/>
      <c r="KWP4" s="321"/>
      <c r="KWQ4" s="321"/>
      <c r="KWR4" s="321"/>
      <c r="KWS4" s="321"/>
      <c r="KWT4" s="321"/>
      <c r="KWU4" s="321"/>
      <c r="KWV4" s="321"/>
      <c r="KWW4" s="321"/>
      <c r="KWX4" s="321"/>
      <c r="KWY4" s="321"/>
      <c r="KWZ4" s="321"/>
      <c r="KXA4" s="321"/>
      <c r="KXB4" s="321"/>
      <c r="KXC4" s="321"/>
      <c r="KXD4" s="321"/>
      <c r="KXE4" s="321"/>
      <c r="KXF4" s="321"/>
      <c r="KXG4" s="321"/>
      <c r="KXH4" s="321"/>
      <c r="KXI4" s="321"/>
      <c r="KXJ4" s="321"/>
      <c r="KXK4" s="321"/>
      <c r="KXL4" s="321"/>
      <c r="KXM4" s="321"/>
      <c r="KXN4" s="321"/>
      <c r="KXO4" s="321"/>
      <c r="KXP4" s="321"/>
      <c r="KXQ4" s="321"/>
      <c r="KXR4" s="321"/>
      <c r="KXS4" s="321"/>
      <c r="KXT4" s="321"/>
      <c r="KXU4" s="321"/>
      <c r="KXV4" s="321"/>
      <c r="KXW4" s="321"/>
      <c r="KXX4" s="321"/>
      <c r="KXY4" s="321"/>
      <c r="KXZ4" s="321"/>
      <c r="KYA4" s="321"/>
      <c r="KYB4" s="321"/>
      <c r="KYC4" s="321"/>
      <c r="KYD4" s="321"/>
      <c r="KYE4" s="321"/>
      <c r="KYF4" s="321"/>
      <c r="KYG4" s="321"/>
      <c r="KYH4" s="321"/>
      <c r="KYI4" s="321"/>
      <c r="KYJ4" s="321"/>
      <c r="KYK4" s="321"/>
      <c r="KYL4" s="321"/>
      <c r="KYM4" s="321"/>
      <c r="KYN4" s="321"/>
      <c r="KYO4" s="321"/>
      <c r="KYP4" s="321"/>
      <c r="KYQ4" s="321"/>
      <c r="KYR4" s="321"/>
      <c r="KYS4" s="321"/>
      <c r="KYT4" s="321"/>
      <c r="KYU4" s="321"/>
      <c r="KYV4" s="321"/>
      <c r="KYW4" s="321"/>
      <c r="KYX4" s="321"/>
      <c r="KYY4" s="321"/>
      <c r="KYZ4" s="321"/>
      <c r="KZA4" s="321"/>
      <c r="KZB4" s="321"/>
      <c r="KZC4" s="321"/>
      <c r="KZD4" s="321"/>
      <c r="KZE4" s="321"/>
      <c r="KZF4" s="321"/>
      <c r="KZG4" s="321"/>
      <c r="KZH4" s="321"/>
      <c r="KZI4" s="321"/>
      <c r="KZJ4" s="321"/>
      <c r="KZK4" s="321"/>
      <c r="KZL4" s="321"/>
      <c r="KZM4" s="321"/>
      <c r="KZN4" s="321"/>
      <c r="KZO4" s="321"/>
      <c r="KZP4" s="321"/>
      <c r="KZQ4" s="321"/>
      <c r="KZR4" s="321"/>
      <c r="KZS4" s="321"/>
      <c r="KZT4" s="321"/>
      <c r="KZU4" s="321"/>
      <c r="KZV4" s="321"/>
      <c r="KZW4" s="321"/>
      <c r="KZX4" s="321"/>
      <c r="KZY4" s="321"/>
      <c r="KZZ4" s="321"/>
      <c r="LAA4" s="321"/>
      <c r="LAB4" s="321"/>
      <c r="LAC4" s="321"/>
      <c r="LAD4" s="321"/>
      <c r="LAE4" s="321"/>
      <c r="LAF4" s="321"/>
      <c r="LAG4" s="321"/>
      <c r="LAH4" s="321"/>
      <c r="LAI4" s="321"/>
      <c r="LAJ4" s="321"/>
      <c r="LAK4" s="321"/>
      <c r="LAL4" s="321"/>
      <c r="LAM4" s="321"/>
      <c r="LAN4" s="321"/>
      <c r="LAO4" s="321"/>
      <c r="LAP4" s="321"/>
      <c r="LAQ4" s="321"/>
      <c r="LAR4" s="321"/>
      <c r="LAS4" s="321"/>
      <c r="LAT4" s="321"/>
      <c r="LAU4" s="321"/>
      <c r="LAV4" s="321"/>
      <c r="LAW4" s="321"/>
      <c r="LAX4" s="321"/>
      <c r="LAY4" s="321"/>
      <c r="LAZ4" s="321"/>
      <c r="LBA4" s="321"/>
      <c r="LBB4" s="321"/>
      <c r="LBC4" s="321"/>
      <c r="LBD4" s="321"/>
      <c r="LBE4" s="321"/>
      <c r="LBF4" s="321"/>
      <c r="LBG4" s="321"/>
      <c r="LBH4" s="321"/>
      <c r="LBI4" s="321"/>
      <c r="LBJ4" s="321"/>
      <c r="LBK4" s="321"/>
      <c r="LBL4" s="321"/>
      <c r="LBM4" s="321"/>
      <c r="LBN4" s="321"/>
      <c r="LBO4" s="321"/>
      <c r="LBP4" s="321"/>
      <c r="LBQ4" s="321"/>
      <c r="LBR4" s="321"/>
      <c r="LBS4" s="321"/>
      <c r="LBT4" s="321"/>
      <c r="LBU4" s="321"/>
      <c r="LBV4" s="321"/>
      <c r="LBW4" s="321"/>
      <c r="LBX4" s="321"/>
      <c r="LBY4" s="321"/>
      <c r="LBZ4" s="321"/>
      <c r="LCA4" s="321"/>
      <c r="LCB4" s="321"/>
      <c r="LCC4" s="321"/>
      <c r="LCD4" s="321"/>
      <c r="LCE4" s="321"/>
      <c r="LCF4" s="321"/>
      <c r="LCG4" s="321"/>
      <c r="LCH4" s="321"/>
      <c r="LCI4" s="321"/>
      <c r="LCJ4" s="321"/>
      <c r="LCK4" s="321"/>
      <c r="LCL4" s="321"/>
      <c r="LCM4" s="321"/>
      <c r="LCN4" s="321"/>
      <c r="LCO4" s="321"/>
      <c r="LCP4" s="321"/>
      <c r="LCQ4" s="321"/>
      <c r="LCR4" s="321"/>
      <c r="LCS4" s="321"/>
      <c r="LCT4" s="321"/>
      <c r="LCU4" s="321"/>
      <c r="LCV4" s="321"/>
      <c r="LCW4" s="321"/>
      <c r="LCX4" s="321"/>
      <c r="LCY4" s="321"/>
      <c r="LCZ4" s="321"/>
      <c r="LDA4" s="321"/>
      <c r="LDB4" s="321"/>
      <c r="LDC4" s="321"/>
      <c r="LDD4" s="321"/>
      <c r="LDE4" s="321"/>
      <c r="LDF4" s="321"/>
      <c r="LDG4" s="321"/>
      <c r="LDH4" s="321"/>
      <c r="LDI4" s="321"/>
      <c r="LDJ4" s="321"/>
      <c r="LDK4" s="321"/>
      <c r="LDL4" s="321"/>
      <c r="LDM4" s="321"/>
      <c r="LDN4" s="321"/>
      <c r="LDO4" s="321"/>
      <c r="LDP4" s="321"/>
      <c r="LDQ4" s="321"/>
      <c r="LDR4" s="321"/>
      <c r="LDS4" s="321"/>
      <c r="LDT4" s="321"/>
      <c r="LDU4" s="321"/>
      <c r="LDV4" s="321"/>
      <c r="LDW4" s="321"/>
      <c r="LDX4" s="321"/>
      <c r="LDY4" s="321"/>
      <c r="LDZ4" s="321"/>
      <c r="LEA4" s="321"/>
      <c r="LEB4" s="321"/>
      <c r="LEC4" s="321"/>
      <c r="LED4" s="321"/>
      <c r="LEE4" s="321"/>
      <c r="LEF4" s="321"/>
      <c r="LEG4" s="321"/>
      <c r="LEH4" s="321"/>
      <c r="LEI4" s="321"/>
      <c r="LEJ4" s="321"/>
      <c r="LEK4" s="321"/>
      <c r="LEL4" s="321"/>
      <c r="LEM4" s="321"/>
      <c r="LEN4" s="321"/>
      <c r="LEO4" s="321"/>
      <c r="LEP4" s="321"/>
      <c r="LEQ4" s="321"/>
      <c r="LER4" s="321"/>
      <c r="LES4" s="321"/>
      <c r="LET4" s="321"/>
      <c r="LEU4" s="321"/>
      <c r="LEV4" s="321"/>
      <c r="LEW4" s="321"/>
      <c r="LEX4" s="321"/>
      <c r="LEY4" s="321"/>
      <c r="LEZ4" s="321"/>
      <c r="LFA4" s="321"/>
      <c r="LFB4" s="321"/>
      <c r="LFC4" s="321"/>
      <c r="LFD4" s="321"/>
      <c r="LFE4" s="321"/>
      <c r="LFF4" s="321"/>
      <c r="LFG4" s="321"/>
      <c r="LFH4" s="321"/>
      <c r="LFI4" s="321"/>
      <c r="LFJ4" s="321"/>
      <c r="LFK4" s="321"/>
      <c r="LFL4" s="321"/>
      <c r="LFM4" s="321"/>
      <c r="LFN4" s="321"/>
      <c r="LFO4" s="321"/>
      <c r="LFP4" s="321"/>
      <c r="LFQ4" s="321"/>
      <c r="LFR4" s="321"/>
      <c r="LFS4" s="321"/>
      <c r="LFT4" s="321"/>
      <c r="LFU4" s="321"/>
      <c r="LFV4" s="321"/>
      <c r="LFW4" s="321"/>
      <c r="LFX4" s="321"/>
      <c r="LFY4" s="321"/>
      <c r="LFZ4" s="321"/>
      <c r="LGA4" s="321"/>
      <c r="LGB4" s="321"/>
      <c r="LGC4" s="321"/>
      <c r="LGD4" s="321"/>
      <c r="LGE4" s="321"/>
      <c r="LGF4" s="321"/>
      <c r="LGG4" s="321"/>
      <c r="LGH4" s="321"/>
      <c r="LGI4" s="321"/>
      <c r="LGJ4" s="321"/>
      <c r="LGK4" s="321"/>
      <c r="LGL4" s="321"/>
      <c r="LGM4" s="321"/>
      <c r="LGN4" s="321"/>
      <c r="LGO4" s="321"/>
      <c r="LGP4" s="321"/>
      <c r="LGQ4" s="321"/>
      <c r="LGR4" s="321"/>
      <c r="LGS4" s="321"/>
      <c r="LGT4" s="321"/>
      <c r="LGU4" s="321"/>
      <c r="LGV4" s="321"/>
      <c r="LGW4" s="321"/>
      <c r="LGX4" s="321"/>
      <c r="LGY4" s="321"/>
      <c r="LGZ4" s="321"/>
      <c r="LHA4" s="321"/>
      <c r="LHB4" s="321"/>
      <c r="LHC4" s="321"/>
      <c r="LHD4" s="321"/>
      <c r="LHE4" s="321"/>
      <c r="LHF4" s="321"/>
      <c r="LHG4" s="321"/>
      <c r="LHH4" s="321"/>
      <c r="LHI4" s="321"/>
      <c r="LHJ4" s="321"/>
      <c r="LHK4" s="321"/>
      <c r="LHL4" s="321"/>
      <c r="LHM4" s="321"/>
      <c r="LHN4" s="321"/>
      <c r="LHO4" s="321"/>
      <c r="LHP4" s="321"/>
      <c r="LHQ4" s="321"/>
      <c r="LHR4" s="321"/>
      <c r="LHS4" s="321"/>
      <c r="LHT4" s="321"/>
      <c r="LHU4" s="321"/>
      <c r="LHV4" s="321"/>
      <c r="LHW4" s="321"/>
      <c r="LHX4" s="321"/>
      <c r="LHY4" s="321"/>
      <c r="LHZ4" s="321"/>
      <c r="LIA4" s="321"/>
      <c r="LIB4" s="321"/>
      <c r="LIC4" s="321"/>
      <c r="LID4" s="321"/>
      <c r="LIE4" s="321"/>
      <c r="LIF4" s="321"/>
      <c r="LIG4" s="321"/>
      <c r="LIH4" s="321"/>
      <c r="LII4" s="321"/>
      <c r="LIJ4" s="321"/>
      <c r="LIK4" s="321"/>
      <c r="LIL4" s="321"/>
      <c r="LIM4" s="321"/>
      <c r="LIN4" s="321"/>
      <c r="LIO4" s="321"/>
      <c r="LIP4" s="321"/>
      <c r="LIQ4" s="321"/>
      <c r="LIR4" s="321"/>
      <c r="LIS4" s="321"/>
      <c r="LIT4" s="321"/>
      <c r="LIU4" s="321"/>
      <c r="LIV4" s="321"/>
      <c r="LIW4" s="321"/>
      <c r="LIX4" s="321"/>
      <c r="LIY4" s="321"/>
      <c r="LIZ4" s="321"/>
      <c r="LJA4" s="321"/>
      <c r="LJB4" s="321"/>
      <c r="LJC4" s="321"/>
      <c r="LJD4" s="321"/>
      <c r="LJE4" s="321"/>
      <c r="LJF4" s="321"/>
      <c r="LJG4" s="321"/>
      <c r="LJH4" s="321"/>
      <c r="LJI4" s="321"/>
      <c r="LJJ4" s="321"/>
      <c r="LJK4" s="321"/>
      <c r="LJL4" s="321"/>
      <c r="LJM4" s="321"/>
      <c r="LJN4" s="321"/>
      <c r="LJO4" s="321"/>
      <c r="LJP4" s="321"/>
      <c r="LJQ4" s="321"/>
      <c r="LJR4" s="321"/>
      <c r="LJS4" s="321"/>
      <c r="LJT4" s="321"/>
      <c r="LJU4" s="321"/>
      <c r="LJV4" s="321"/>
      <c r="LJW4" s="321"/>
      <c r="LJX4" s="321"/>
      <c r="LJY4" s="321"/>
      <c r="LJZ4" s="321"/>
      <c r="LKA4" s="321"/>
      <c r="LKB4" s="321"/>
      <c r="LKC4" s="321"/>
      <c r="LKD4" s="321"/>
      <c r="LKE4" s="321"/>
      <c r="LKF4" s="321"/>
      <c r="LKG4" s="321"/>
      <c r="LKH4" s="321"/>
      <c r="LKI4" s="321"/>
      <c r="LKJ4" s="321"/>
      <c r="LKK4" s="321"/>
      <c r="LKL4" s="321"/>
      <c r="LKM4" s="321"/>
      <c r="LKN4" s="321"/>
      <c r="LKO4" s="321"/>
      <c r="LKP4" s="321"/>
      <c r="LKQ4" s="321"/>
      <c r="LKR4" s="321"/>
      <c r="LKS4" s="321"/>
      <c r="LKT4" s="321"/>
      <c r="LKU4" s="321"/>
      <c r="LKV4" s="321"/>
      <c r="LKW4" s="321"/>
      <c r="LKX4" s="321"/>
      <c r="LKY4" s="321"/>
      <c r="LKZ4" s="321"/>
      <c r="LLA4" s="321"/>
      <c r="LLB4" s="321"/>
      <c r="LLC4" s="321"/>
      <c r="LLD4" s="321"/>
      <c r="LLE4" s="321"/>
      <c r="LLF4" s="321"/>
      <c r="LLG4" s="321"/>
      <c r="LLH4" s="321"/>
      <c r="LLI4" s="321"/>
      <c r="LLJ4" s="321"/>
      <c r="LLK4" s="321"/>
      <c r="LLL4" s="321"/>
      <c r="LLM4" s="321"/>
      <c r="LLN4" s="321"/>
      <c r="LLO4" s="321"/>
      <c r="LLP4" s="321"/>
      <c r="LLQ4" s="321"/>
      <c r="LLR4" s="321"/>
      <c r="LLS4" s="321"/>
      <c r="LLT4" s="321"/>
      <c r="LLU4" s="321"/>
      <c r="LLV4" s="321"/>
      <c r="LLW4" s="321"/>
      <c r="LLX4" s="321"/>
      <c r="LLY4" s="321"/>
      <c r="LLZ4" s="321"/>
      <c r="LMA4" s="321"/>
      <c r="LMB4" s="321"/>
      <c r="LMC4" s="321"/>
      <c r="LMD4" s="321"/>
      <c r="LME4" s="321"/>
      <c r="LMF4" s="321"/>
      <c r="LMG4" s="321"/>
      <c r="LMH4" s="321"/>
      <c r="LMI4" s="321"/>
      <c r="LMJ4" s="321"/>
      <c r="LMK4" s="321"/>
      <c r="LML4" s="321"/>
      <c r="LMM4" s="321"/>
      <c r="LMN4" s="321"/>
      <c r="LMO4" s="321"/>
      <c r="LMP4" s="321"/>
      <c r="LMQ4" s="321"/>
      <c r="LMR4" s="321"/>
      <c r="LMS4" s="321"/>
      <c r="LMT4" s="321"/>
      <c r="LMU4" s="321"/>
      <c r="LMV4" s="321"/>
      <c r="LMW4" s="321"/>
      <c r="LMX4" s="321"/>
      <c r="LMY4" s="321"/>
      <c r="LMZ4" s="321"/>
      <c r="LNA4" s="321"/>
      <c r="LNB4" s="321"/>
      <c r="LNC4" s="321"/>
      <c r="LND4" s="321"/>
      <c r="LNE4" s="321"/>
      <c r="LNF4" s="321"/>
      <c r="LNG4" s="321"/>
      <c r="LNH4" s="321"/>
      <c r="LNI4" s="321"/>
      <c r="LNJ4" s="321"/>
      <c r="LNK4" s="321"/>
      <c r="LNL4" s="321"/>
      <c r="LNM4" s="321"/>
      <c r="LNN4" s="321"/>
      <c r="LNO4" s="321"/>
      <c r="LNP4" s="321"/>
      <c r="LNQ4" s="321"/>
      <c r="LNR4" s="321"/>
      <c r="LNS4" s="321"/>
      <c r="LNT4" s="321"/>
      <c r="LNU4" s="321"/>
      <c r="LNV4" s="321"/>
      <c r="LNW4" s="321"/>
      <c r="LNX4" s="321"/>
      <c r="LNY4" s="321"/>
      <c r="LNZ4" s="321"/>
      <c r="LOA4" s="321"/>
      <c r="LOB4" s="321"/>
      <c r="LOC4" s="321"/>
      <c r="LOD4" s="321"/>
      <c r="LOE4" s="321"/>
      <c r="LOF4" s="321"/>
      <c r="LOG4" s="321"/>
      <c r="LOH4" s="321"/>
      <c r="LOI4" s="321"/>
      <c r="LOJ4" s="321"/>
      <c r="LOK4" s="321"/>
      <c r="LOL4" s="321"/>
      <c r="LOM4" s="321"/>
      <c r="LON4" s="321"/>
      <c r="LOO4" s="321"/>
      <c r="LOP4" s="321"/>
      <c r="LOQ4" s="321"/>
      <c r="LOR4" s="321"/>
      <c r="LOS4" s="321"/>
      <c r="LOT4" s="321"/>
      <c r="LOU4" s="321"/>
      <c r="LOV4" s="321"/>
      <c r="LOW4" s="321"/>
      <c r="LOX4" s="321"/>
      <c r="LOY4" s="321"/>
      <c r="LOZ4" s="321"/>
      <c r="LPA4" s="321"/>
      <c r="LPB4" s="321"/>
      <c r="LPC4" s="321"/>
      <c r="LPD4" s="321"/>
      <c r="LPE4" s="321"/>
      <c r="LPF4" s="321"/>
      <c r="LPG4" s="321"/>
      <c r="LPH4" s="321"/>
      <c r="LPI4" s="321"/>
      <c r="LPJ4" s="321"/>
      <c r="LPK4" s="321"/>
      <c r="LPL4" s="321"/>
      <c r="LPM4" s="321"/>
      <c r="LPN4" s="321"/>
      <c r="LPO4" s="321"/>
      <c r="LPP4" s="321"/>
      <c r="LPQ4" s="321"/>
      <c r="LPR4" s="321"/>
      <c r="LPS4" s="321"/>
      <c r="LPT4" s="321"/>
      <c r="LPU4" s="321"/>
      <c r="LPV4" s="321"/>
      <c r="LPW4" s="321"/>
      <c r="LPX4" s="321"/>
      <c r="LPY4" s="321"/>
      <c r="LPZ4" s="321"/>
      <c r="LQA4" s="321"/>
      <c r="LQB4" s="321"/>
      <c r="LQC4" s="321"/>
      <c r="LQD4" s="321"/>
      <c r="LQE4" s="321"/>
      <c r="LQF4" s="321"/>
      <c r="LQG4" s="321"/>
      <c r="LQH4" s="321"/>
      <c r="LQI4" s="321"/>
      <c r="LQJ4" s="321"/>
      <c r="LQK4" s="321"/>
      <c r="LQL4" s="321"/>
      <c r="LQM4" s="321"/>
      <c r="LQN4" s="321"/>
      <c r="LQO4" s="321"/>
      <c r="LQP4" s="321"/>
      <c r="LQQ4" s="321"/>
      <c r="LQR4" s="321"/>
      <c r="LQS4" s="321"/>
      <c r="LQT4" s="321"/>
      <c r="LQU4" s="321"/>
      <c r="LQV4" s="321"/>
      <c r="LQW4" s="321"/>
      <c r="LQX4" s="321"/>
      <c r="LQY4" s="321"/>
      <c r="LQZ4" s="321"/>
      <c r="LRA4" s="321"/>
      <c r="LRB4" s="321"/>
      <c r="LRC4" s="321"/>
      <c r="LRD4" s="321"/>
      <c r="LRE4" s="321"/>
      <c r="LRF4" s="321"/>
      <c r="LRG4" s="321"/>
      <c r="LRH4" s="321"/>
      <c r="LRI4" s="321"/>
      <c r="LRJ4" s="321"/>
      <c r="LRK4" s="321"/>
      <c r="LRL4" s="321"/>
      <c r="LRM4" s="321"/>
      <c r="LRN4" s="321"/>
      <c r="LRO4" s="321"/>
      <c r="LRP4" s="321"/>
      <c r="LRQ4" s="321"/>
      <c r="LRR4" s="321"/>
      <c r="LRS4" s="321"/>
      <c r="LRT4" s="321"/>
      <c r="LRU4" s="321"/>
      <c r="LRV4" s="321"/>
      <c r="LRW4" s="321"/>
      <c r="LRX4" s="321"/>
      <c r="LRY4" s="321"/>
      <c r="LRZ4" s="321"/>
      <c r="LSA4" s="321"/>
      <c r="LSB4" s="321"/>
      <c r="LSC4" s="321"/>
      <c r="LSD4" s="321"/>
      <c r="LSE4" s="321"/>
      <c r="LSF4" s="321"/>
      <c r="LSG4" s="321"/>
      <c r="LSH4" s="321"/>
      <c r="LSI4" s="321"/>
      <c r="LSJ4" s="321"/>
      <c r="LSK4" s="321"/>
      <c r="LSL4" s="321"/>
      <c r="LSM4" s="321"/>
      <c r="LSN4" s="321"/>
      <c r="LSO4" s="321"/>
      <c r="LSP4" s="321"/>
      <c r="LSQ4" s="321"/>
      <c r="LSR4" s="321"/>
      <c r="LSS4" s="321"/>
      <c r="LST4" s="321"/>
      <c r="LSU4" s="321"/>
      <c r="LSV4" s="321"/>
      <c r="LSW4" s="321"/>
      <c r="LSX4" s="321"/>
      <c r="LSY4" s="321"/>
      <c r="LSZ4" s="321"/>
      <c r="LTA4" s="321"/>
      <c r="LTB4" s="321"/>
      <c r="LTC4" s="321"/>
      <c r="LTD4" s="321"/>
      <c r="LTE4" s="321"/>
      <c r="LTF4" s="321"/>
      <c r="LTG4" s="321"/>
      <c r="LTH4" s="321"/>
      <c r="LTI4" s="321"/>
      <c r="LTJ4" s="321"/>
      <c r="LTK4" s="321"/>
      <c r="LTL4" s="321"/>
      <c r="LTM4" s="321"/>
      <c r="LTN4" s="321"/>
      <c r="LTO4" s="321"/>
      <c r="LTP4" s="321"/>
      <c r="LTQ4" s="321"/>
      <c r="LTR4" s="321"/>
      <c r="LTS4" s="321"/>
      <c r="LTT4" s="321"/>
      <c r="LTU4" s="321"/>
      <c r="LTV4" s="321"/>
      <c r="LTW4" s="321"/>
      <c r="LTX4" s="321"/>
      <c r="LTY4" s="321"/>
      <c r="LTZ4" s="321"/>
      <c r="LUA4" s="321"/>
      <c r="LUB4" s="321"/>
      <c r="LUC4" s="321"/>
      <c r="LUD4" s="321"/>
      <c r="LUE4" s="321"/>
      <c r="LUF4" s="321"/>
      <c r="LUG4" s="321"/>
      <c r="LUH4" s="321"/>
      <c r="LUI4" s="321"/>
      <c r="LUJ4" s="321"/>
      <c r="LUK4" s="321"/>
      <c r="LUL4" s="321"/>
      <c r="LUM4" s="321"/>
      <c r="LUN4" s="321"/>
      <c r="LUO4" s="321"/>
      <c r="LUP4" s="321"/>
      <c r="LUQ4" s="321"/>
      <c r="LUR4" s="321"/>
      <c r="LUS4" s="321"/>
      <c r="LUT4" s="321"/>
      <c r="LUU4" s="321"/>
      <c r="LUV4" s="321"/>
      <c r="LUW4" s="321"/>
      <c r="LUX4" s="321"/>
      <c r="LUY4" s="321"/>
      <c r="LUZ4" s="321"/>
      <c r="LVA4" s="321"/>
      <c r="LVB4" s="321"/>
      <c r="LVC4" s="321"/>
      <c r="LVD4" s="321"/>
      <c r="LVE4" s="321"/>
      <c r="LVF4" s="321"/>
      <c r="LVG4" s="321"/>
      <c r="LVH4" s="321"/>
      <c r="LVI4" s="321"/>
      <c r="LVJ4" s="321"/>
      <c r="LVK4" s="321"/>
      <c r="LVL4" s="321"/>
      <c r="LVM4" s="321"/>
      <c r="LVN4" s="321"/>
      <c r="LVO4" s="321"/>
      <c r="LVP4" s="321"/>
      <c r="LVQ4" s="321"/>
      <c r="LVR4" s="321"/>
      <c r="LVS4" s="321"/>
      <c r="LVT4" s="321"/>
      <c r="LVU4" s="321"/>
      <c r="LVV4" s="321"/>
      <c r="LVW4" s="321"/>
      <c r="LVX4" s="321"/>
      <c r="LVY4" s="321"/>
      <c r="LVZ4" s="321"/>
      <c r="LWA4" s="321"/>
      <c r="LWB4" s="321"/>
      <c r="LWC4" s="321"/>
      <c r="LWD4" s="321"/>
      <c r="LWE4" s="321"/>
      <c r="LWF4" s="321"/>
      <c r="LWG4" s="321"/>
      <c r="LWH4" s="321"/>
      <c r="LWI4" s="321"/>
      <c r="LWJ4" s="321"/>
      <c r="LWK4" s="321"/>
      <c r="LWL4" s="321"/>
      <c r="LWM4" s="321"/>
      <c r="LWN4" s="321"/>
      <c r="LWO4" s="321"/>
      <c r="LWP4" s="321"/>
      <c r="LWQ4" s="321"/>
      <c r="LWR4" s="321"/>
      <c r="LWS4" s="321"/>
      <c r="LWT4" s="321"/>
      <c r="LWU4" s="321"/>
      <c r="LWV4" s="321"/>
      <c r="LWW4" s="321"/>
      <c r="LWX4" s="321"/>
      <c r="LWY4" s="321"/>
      <c r="LWZ4" s="321"/>
      <c r="LXA4" s="321"/>
      <c r="LXB4" s="321"/>
      <c r="LXC4" s="321"/>
      <c r="LXD4" s="321"/>
      <c r="LXE4" s="321"/>
      <c r="LXF4" s="321"/>
      <c r="LXG4" s="321"/>
      <c r="LXH4" s="321"/>
      <c r="LXI4" s="321"/>
      <c r="LXJ4" s="321"/>
      <c r="LXK4" s="321"/>
      <c r="LXL4" s="321"/>
      <c r="LXM4" s="321"/>
      <c r="LXN4" s="321"/>
      <c r="LXO4" s="321"/>
      <c r="LXP4" s="321"/>
      <c r="LXQ4" s="321"/>
      <c r="LXR4" s="321"/>
      <c r="LXS4" s="321"/>
      <c r="LXT4" s="321"/>
      <c r="LXU4" s="321"/>
      <c r="LXV4" s="321"/>
      <c r="LXW4" s="321"/>
      <c r="LXX4" s="321"/>
      <c r="LXY4" s="321"/>
      <c r="LXZ4" s="321"/>
      <c r="LYA4" s="321"/>
      <c r="LYB4" s="321"/>
      <c r="LYC4" s="321"/>
      <c r="LYD4" s="321"/>
      <c r="LYE4" s="321"/>
      <c r="LYF4" s="321"/>
      <c r="LYG4" s="321"/>
      <c r="LYH4" s="321"/>
      <c r="LYI4" s="321"/>
      <c r="LYJ4" s="321"/>
      <c r="LYK4" s="321"/>
      <c r="LYL4" s="321"/>
      <c r="LYM4" s="321"/>
      <c r="LYN4" s="321"/>
      <c r="LYO4" s="321"/>
      <c r="LYP4" s="321"/>
      <c r="LYQ4" s="321"/>
      <c r="LYR4" s="321"/>
      <c r="LYS4" s="321"/>
      <c r="LYT4" s="321"/>
      <c r="LYU4" s="321"/>
      <c r="LYV4" s="321"/>
      <c r="LYW4" s="321"/>
      <c r="LYX4" s="321"/>
      <c r="LYY4" s="321"/>
      <c r="LYZ4" s="321"/>
      <c r="LZA4" s="321"/>
      <c r="LZB4" s="321"/>
      <c r="LZC4" s="321"/>
      <c r="LZD4" s="321"/>
      <c r="LZE4" s="321"/>
      <c r="LZF4" s="321"/>
      <c r="LZG4" s="321"/>
      <c r="LZH4" s="321"/>
      <c r="LZI4" s="321"/>
      <c r="LZJ4" s="321"/>
      <c r="LZK4" s="321"/>
      <c r="LZL4" s="321"/>
      <c r="LZM4" s="321"/>
      <c r="LZN4" s="321"/>
      <c r="LZO4" s="321"/>
      <c r="LZP4" s="321"/>
      <c r="LZQ4" s="321"/>
      <c r="LZR4" s="321"/>
      <c r="LZS4" s="321"/>
      <c r="LZT4" s="321"/>
      <c r="LZU4" s="321"/>
      <c r="LZV4" s="321"/>
      <c r="LZW4" s="321"/>
      <c r="LZX4" s="321"/>
      <c r="LZY4" s="321"/>
      <c r="LZZ4" s="321"/>
      <c r="MAA4" s="321"/>
      <c r="MAB4" s="321"/>
      <c r="MAC4" s="321"/>
      <c r="MAD4" s="321"/>
      <c r="MAE4" s="321"/>
      <c r="MAF4" s="321"/>
      <c r="MAG4" s="321"/>
      <c r="MAH4" s="321"/>
      <c r="MAI4" s="321"/>
      <c r="MAJ4" s="321"/>
      <c r="MAK4" s="321"/>
      <c r="MAL4" s="321"/>
      <c r="MAM4" s="321"/>
      <c r="MAN4" s="321"/>
      <c r="MAO4" s="321"/>
      <c r="MAP4" s="321"/>
      <c r="MAQ4" s="321"/>
      <c r="MAR4" s="321"/>
      <c r="MAS4" s="321"/>
      <c r="MAT4" s="321"/>
      <c r="MAU4" s="321"/>
      <c r="MAV4" s="321"/>
      <c r="MAW4" s="321"/>
      <c r="MAX4" s="321"/>
      <c r="MAY4" s="321"/>
      <c r="MAZ4" s="321"/>
      <c r="MBA4" s="321"/>
      <c r="MBB4" s="321"/>
      <c r="MBC4" s="321"/>
      <c r="MBD4" s="321"/>
      <c r="MBE4" s="321"/>
      <c r="MBF4" s="321"/>
      <c r="MBG4" s="321"/>
      <c r="MBH4" s="321"/>
      <c r="MBI4" s="321"/>
      <c r="MBJ4" s="321"/>
      <c r="MBK4" s="321"/>
      <c r="MBL4" s="321"/>
      <c r="MBM4" s="321"/>
      <c r="MBN4" s="321"/>
      <c r="MBO4" s="321"/>
      <c r="MBP4" s="321"/>
      <c r="MBQ4" s="321"/>
      <c r="MBR4" s="321"/>
      <c r="MBS4" s="321"/>
      <c r="MBT4" s="321"/>
      <c r="MBU4" s="321"/>
      <c r="MBV4" s="321"/>
      <c r="MBW4" s="321"/>
      <c r="MBX4" s="321"/>
      <c r="MBY4" s="321"/>
      <c r="MBZ4" s="321"/>
      <c r="MCA4" s="321"/>
      <c r="MCB4" s="321"/>
      <c r="MCC4" s="321"/>
      <c r="MCD4" s="321"/>
      <c r="MCE4" s="321"/>
      <c r="MCF4" s="321"/>
      <c r="MCG4" s="321"/>
      <c r="MCH4" s="321"/>
      <c r="MCI4" s="321"/>
      <c r="MCJ4" s="321"/>
      <c r="MCK4" s="321"/>
      <c r="MCL4" s="321"/>
      <c r="MCM4" s="321"/>
      <c r="MCN4" s="321"/>
      <c r="MCO4" s="321"/>
      <c r="MCP4" s="321"/>
      <c r="MCQ4" s="321"/>
      <c r="MCR4" s="321"/>
      <c r="MCS4" s="321"/>
      <c r="MCT4" s="321"/>
      <c r="MCU4" s="321"/>
      <c r="MCV4" s="321"/>
      <c r="MCW4" s="321"/>
      <c r="MCX4" s="321"/>
      <c r="MCY4" s="321"/>
      <c r="MCZ4" s="321"/>
      <c r="MDA4" s="321"/>
      <c r="MDB4" s="321"/>
      <c r="MDC4" s="321"/>
      <c r="MDD4" s="321"/>
      <c r="MDE4" s="321"/>
      <c r="MDF4" s="321"/>
      <c r="MDG4" s="321"/>
      <c r="MDH4" s="321"/>
      <c r="MDI4" s="321"/>
      <c r="MDJ4" s="321"/>
      <c r="MDK4" s="321"/>
      <c r="MDL4" s="321"/>
      <c r="MDM4" s="321"/>
      <c r="MDN4" s="321"/>
      <c r="MDO4" s="321"/>
      <c r="MDP4" s="321"/>
      <c r="MDQ4" s="321"/>
      <c r="MDR4" s="321"/>
      <c r="MDS4" s="321"/>
      <c r="MDT4" s="321"/>
      <c r="MDU4" s="321"/>
      <c r="MDV4" s="321"/>
      <c r="MDW4" s="321"/>
      <c r="MDX4" s="321"/>
      <c r="MDY4" s="321"/>
      <c r="MDZ4" s="321"/>
      <c r="MEA4" s="321"/>
      <c r="MEB4" s="321"/>
      <c r="MEC4" s="321"/>
      <c r="MED4" s="321"/>
      <c r="MEE4" s="321"/>
      <c r="MEF4" s="321"/>
      <c r="MEG4" s="321"/>
      <c r="MEH4" s="321"/>
      <c r="MEI4" s="321"/>
      <c r="MEJ4" s="321"/>
      <c r="MEK4" s="321"/>
      <c r="MEL4" s="321"/>
      <c r="MEM4" s="321"/>
      <c r="MEN4" s="321"/>
      <c r="MEO4" s="321"/>
      <c r="MEP4" s="321"/>
      <c r="MEQ4" s="321"/>
      <c r="MER4" s="321"/>
      <c r="MES4" s="321"/>
      <c r="MET4" s="321"/>
      <c r="MEU4" s="321"/>
      <c r="MEV4" s="321"/>
      <c r="MEW4" s="321"/>
      <c r="MEX4" s="321"/>
      <c r="MEY4" s="321"/>
      <c r="MEZ4" s="321"/>
      <c r="MFA4" s="321"/>
      <c r="MFB4" s="321"/>
      <c r="MFC4" s="321"/>
      <c r="MFD4" s="321"/>
      <c r="MFE4" s="321"/>
      <c r="MFF4" s="321"/>
      <c r="MFG4" s="321"/>
      <c r="MFH4" s="321"/>
      <c r="MFI4" s="321"/>
      <c r="MFJ4" s="321"/>
      <c r="MFK4" s="321"/>
      <c r="MFL4" s="321"/>
      <c r="MFM4" s="321"/>
      <c r="MFN4" s="321"/>
      <c r="MFO4" s="321"/>
      <c r="MFP4" s="321"/>
      <c r="MFQ4" s="321"/>
      <c r="MFR4" s="321"/>
      <c r="MFS4" s="321"/>
      <c r="MFT4" s="321"/>
      <c r="MFU4" s="321"/>
      <c r="MFV4" s="321"/>
      <c r="MFW4" s="321"/>
      <c r="MFX4" s="321"/>
      <c r="MFY4" s="321"/>
      <c r="MFZ4" s="321"/>
      <c r="MGA4" s="321"/>
      <c r="MGB4" s="321"/>
      <c r="MGC4" s="321"/>
      <c r="MGD4" s="321"/>
      <c r="MGE4" s="321"/>
      <c r="MGF4" s="321"/>
      <c r="MGG4" s="321"/>
      <c r="MGH4" s="321"/>
      <c r="MGI4" s="321"/>
      <c r="MGJ4" s="321"/>
      <c r="MGK4" s="321"/>
      <c r="MGL4" s="321"/>
      <c r="MGM4" s="321"/>
      <c r="MGN4" s="321"/>
      <c r="MGO4" s="321"/>
      <c r="MGP4" s="321"/>
      <c r="MGQ4" s="321"/>
      <c r="MGR4" s="321"/>
      <c r="MGS4" s="321"/>
      <c r="MGT4" s="321"/>
      <c r="MGU4" s="321"/>
      <c r="MGV4" s="321"/>
      <c r="MGW4" s="321"/>
      <c r="MGX4" s="321"/>
      <c r="MGY4" s="321"/>
      <c r="MGZ4" s="321"/>
      <c r="MHA4" s="321"/>
      <c r="MHB4" s="321"/>
      <c r="MHC4" s="321"/>
      <c r="MHD4" s="321"/>
      <c r="MHE4" s="321"/>
      <c r="MHF4" s="321"/>
      <c r="MHG4" s="321"/>
      <c r="MHH4" s="321"/>
      <c r="MHI4" s="321"/>
      <c r="MHJ4" s="321"/>
      <c r="MHK4" s="321"/>
      <c r="MHL4" s="321"/>
      <c r="MHM4" s="321"/>
      <c r="MHN4" s="321"/>
      <c r="MHO4" s="321"/>
      <c r="MHP4" s="321"/>
      <c r="MHQ4" s="321"/>
      <c r="MHR4" s="321"/>
      <c r="MHS4" s="321"/>
      <c r="MHT4" s="321"/>
      <c r="MHU4" s="321"/>
      <c r="MHV4" s="321"/>
      <c r="MHW4" s="321"/>
      <c r="MHX4" s="321"/>
      <c r="MHY4" s="321"/>
      <c r="MHZ4" s="321"/>
      <c r="MIA4" s="321"/>
      <c r="MIB4" s="321"/>
      <c r="MIC4" s="321"/>
      <c r="MID4" s="321"/>
      <c r="MIE4" s="321"/>
      <c r="MIF4" s="321"/>
      <c r="MIG4" s="321"/>
      <c r="MIH4" s="321"/>
      <c r="MII4" s="321"/>
      <c r="MIJ4" s="321"/>
      <c r="MIK4" s="321"/>
      <c r="MIL4" s="321"/>
      <c r="MIM4" s="321"/>
      <c r="MIN4" s="321"/>
      <c r="MIO4" s="321"/>
      <c r="MIP4" s="321"/>
      <c r="MIQ4" s="321"/>
      <c r="MIR4" s="321"/>
      <c r="MIS4" s="321"/>
      <c r="MIT4" s="321"/>
      <c r="MIU4" s="321"/>
      <c r="MIV4" s="321"/>
      <c r="MIW4" s="321"/>
      <c r="MIX4" s="321"/>
      <c r="MIY4" s="321"/>
      <c r="MIZ4" s="321"/>
      <c r="MJA4" s="321"/>
      <c r="MJB4" s="321"/>
      <c r="MJC4" s="321"/>
      <c r="MJD4" s="321"/>
      <c r="MJE4" s="321"/>
      <c r="MJF4" s="321"/>
      <c r="MJG4" s="321"/>
      <c r="MJH4" s="321"/>
      <c r="MJI4" s="321"/>
      <c r="MJJ4" s="321"/>
      <c r="MJK4" s="321"/>
      <c r="MJL4" s="321"/>
      <c r="MJM4" s="321"/>
      <c r="MJN4" s="321"/>
      <c r="MJO4" s="321"/>
      <c r="MJP4" s="321"/>
      <c r="MJQ4" s="321"/>
      <c r="MJR4" s="321"/>
      <c r="MJS4" s="321"/>
      <c r="MJT4" s="321"/>
      <c r="MJU4" s="321"/>
      <c r="MJV4" s="321"/>
      <c r="MJW4" s="321"/>
      <c r="MJX4" s="321"/>
      <c r="MJY4" s="321"/>
      <c r="MJZ4" s="321"/>
      <c r="MKA4" s="321"/>
      <c r="MKB4" s="321"/>
      <c r="MKC4" s="321"/>
      <c r="MKD4" s="321"/>
      <c r="MKE4" s="321"/>
      <c r="MKF4" s="321"/>
      <c r="MKG4" s="321"/>
      <c r="MKH4" s="321"/>
      <c r="MKI4" s="321"/>
      <c r="MKJ4" s="321"/>
      <c r="MKK4" s="321"/>
      <c r="MKL4" s="321"/>
      <c r="MKM4" s="321"/>
      <c r="MKN4" s="321"/>
      <c r="MKO4" s="321"/>
      <c r="MKP4" s="321"/>
      <c r="MKQ4" s="321"/>
      <c r="MKR4" s="321"/>
      <c r="MKS4" s="321"/>
      <c r="MKT4" s="321"/>
      <c r="MKU4" s="321"/>
      <c r="MKV4" s="321"/>
      <c r="MKW4" s="321"/>
      <c r="MKX4" s="321"/>
      <c r="MKY4" s="321"/>
      <c r="MKZ4" s="321"/>
      <c r="MLA4" s="321"/>
      <c r="MLB4" s="321"/>
      <c r="MLC4" s="321"/>
      <c r="MLD4" s="321"/>
      <c r="MLE4" s="321"/>
      <c r="MLF4" s="321"/>
      <c r="MLG4" s="321"/>
      <c r="MLH4" s="321"/>
      <c r="MLI4" s="321"/>
      <c r="MLJ4" s="321"/>
      <c r="MLK4" s="321"/>
      <c r="MLL4" s="321"/>
      <c r="MLM4" s="321"/>
      <c r="MLN4" s="321"/>
      <c r="MLO4" s="321"/>
      <c r="MLP4" s="321"/>
      <c r="MLQ4" s="321"/>
      <c r="MLR4" s="321"/>
      <c r="MLS4" s="321"/>
      <c r="MLT4" s="321"/>
      <c r="MLU4" s="321"/>
      <c r="MLV4" s="321"/>
      <c r="MLW4" s="321"/>
      <c r="MLX4" s="321"/>
      <c r="MLY4" s="321"/>
      <c r="MLZ4" s="321"/>
      <c r="MMA4" s="321"/>
      <c r="MMB4" s="321"/>
      <c r="MMC4" s="321"/>
      <c r="MMD4" s="321"/>
      <c r="MME4" s="321"/>
      <c r="MMF4" s="321"/>
      <c r="MMG4" s="321"/>
      <c r="MMH4" s="321"/>
      <c r="MMI4" s="321"/>
      <c r="MMJ4" s="321"/>
      <c r="MMK4" s="321"/>
      <c r="MML4" s="321"/>
      <c r="MMM4" s="321"/>
      <c r="MMN4" s="321"/>
      <c r="MMO4" s="321"/>
      <c r="MMP4" s="321"/>
      <c r="MMQ4" s="321"/>
      <c r="MMR4" s="321"/>
      <c r="MMS4" s="321"/>
      <c r="MMT4" s="321"/>
      <c r="MMU4" s="321"/>
      <c r="MMV4" s="321"/>
      <c r="MMW4" s="321"/>
      <c r="MMX4" s="321"/>
      <c r="MMY4" s="321"/>
      <c r="MMZ4" s="321"/>
      <c r="MNA4" s="321"/>
      <c r="MNB4" s="321"/>
      <c r="MNC4" s="321"/>
      <c r="MND4" s="321"/>
      <c r="MNE4" s="321"/>
      <c r="MNF4" s="321"/>
      <c r="MNG4" s="321"/>
      <c r="MNH4" s="321"/>
      <c r="MNI4" s="321"/>
      <c r="MNJ4" s="321"/>
      <c r="MNK4" s="321"/>
      <c r="MNL4" s="321"/>
      <c r="MNM4" s="321"/>
      <c r="MNN4" s="321"/>
      <c r="MNO4" s="321"/>
      <c r="MNP4" s="321"/>
      <c r="MNQ4" s="321"/>
      <c r="MNR4" s="321"/>
      <c r="MNS4" s="321"/>
      <c r="MNT4" s="321"/>
      <c r="MNU4" s="321"/>
      <c r="MNV4" s="321"/>
      <c r="MNW4" s="321"/>
      <c r="MNX4" s="321"/>
      <c r="MNY4" s="321"/>
      <c r="MNZ4" s="321"/>
      <c r="MOA4" s="321"/>
      <c r="MOB4" s="321"/>
      <c r="MOC4" s="321"/>
      <c r="MOD4" s="321"/>
      <c r="MOE4" s="321"/>
      <c r="MOF4" s="321"/>
      <c r="MOG4" s="321"/>
      <c r="MOH4" s="321"/>
      <c r="MOI4" s="321"/>
      <c r="MOJ4" s="321"/>
      <c r="MOK4" s="321"/>
      <c r="MOL4" s="321"/>
      <c r="MOM4" s="321"/>
      <c r="MON4" s="321"/>
      <c r="MOO4" s="321"/>
      <c r="MOP4" s="321"/>
      <c r="MOQ4" s="321"/>
      <c r="MOR4" s="321"/>
      <c r="MOS4" s="321"/>
      <c r="MOT4" s="321"/>
      <c r="MOU4" s="321"/>
      <c r="MOV4" s="321"/>
      <c r="MOW4" s="321"/>
      <c r="MOX4" s="321"/>
      <c r="MOY4" s="321"/>
      <c r="MOZ4" s="321"/>
      <c r="MPA4" s="321"/>
      <c r="MPB4" s="321"/>
      <c r="MPC4" s="321"/>
      <c r="MPD4" s="321"/>
      <c r="MPE4" s="321"/>
      <c r="MPF4" s="321"/>
      <c r="MPG4" s="321"/>
      <c r="MPH4" s="321"/>
      <c r="MPI4" s="321"/>
      <c r="MPJ4" s="321"/>
      <c r="MPK4" s="321"/>
      <c r="MPL4" s="321"/>
      <c r="MPM4" s="321"/>
      <c r="MPN4" s="321"/>
      <c r="MPO4" s="321"/>
      <c r="MPP4" s="321"/>
      <c r="MPQ4" s="321"/>
      <c r="MPR4" s="321"/>
      <c r="MPS4" s="321"/>
      <c r="MPT4" s="321"/>
      <c r="MPU4" s="321"/>
      <c r="MPV4" s="321"/>
      <c r="MPW4" s="321"/>
      <c r="MPX4" s="321"/>
      <c r="MPY4" s="321"/>
      <c r="MPZ4" s="321"/>
      <c r="MQA4" s="321"/>
      <c r="MQB4" s="321"/>
      <c r="MQC4" s="321"/>
      <c r="MQD4" s="321"/>
      <c r="MQE4" s="321"/>
      <c r="MQF4" s="321"/>
      <c r="MQG4" s="321"/>
      <c r="MQH4" s="321"/>
      <c r="MQI4" s="321"/>
      <c r="MQJ4" s="321"/>
      <c r="MQK4" s="321"/>
      <c r="MQL4" s="321"/>
      <c r="MQM4" s="321"/>
      <c r="MQN4" s="321"/>
      <c r="MQO4" s="321"/>
      <c r="MQP4" s="321"/>
      <c r="MQQ4" s="321"/>
      <c r="MQR4" s="321"/>
      <c r="MQS4" s="321"/>
      <c r="MQT4" s="321"/>
      <c r="MQU4" s="321"/>
      <c r="MQV4" s="321"/>
      <c r="MQW4" s="321"/>
      <c r="MQX4" s="321"/>
      <c r="MQY4" s="321"/>
      <c r="MQZ4" s="321"/>
      <c r="MRA4" s="321"/>
      <c r="MRB4" s="321"/>
      <c r="MRC4" s="321"/>
      <c r="MRD4" s="321"/>
      <c r="MRE4" s="321"/>
      <c r="MRF4" s="321"/>
      <c r="MRG4" s="321"/>
      <c r="MRH4" s="321"/>
      <c r="MRI4" s="321"/>
      <c r="MRJ4" s="321"/>
      <c r="MRK4" s="321"/>
      <c r="MRL4" s="321"/>
      <c r="MRM4" s="321"/>
      <c r="MRN4" s="321"/>
      <c r="MRO4" s="321"/>
      <c r="MRP4" s="321"/>
      <c r="MRQ4" s="321"/>
      <c r="MRR4" s="321"/>
      <c r="MRS4" s="321"/>
      <c r="MRT4" s="321"/>
      <c r="MRU4" s="321"/>
      <c r="MRV4" s="321"/>
      <c r="MRW4" s="321"/>
      <c r="MRX4" s="321"/>
      <c r="MRY4" s="321"/>
      <c r="MRZ4" s="321"/>
      <c r="MSA4" s="321"/>
      <c r="MSB4" s="321"/>
      <c r="MSC4" s="321"/>
      <c r="MSD4" s="321"/>
      <c r="MSE4" s="321"/>
      <c r="MSF4" s="321"/>
      <c r="MSG4" s="321"/>
      <c r="MSH4" s="321"/>
      <c r="MSI4" s="321"/>
      <c r="MSJ4" s="321"/>
      <c r="MSK4" s="321"/>
      <c r="MSL4" s="321"/>
      <c r="MSM4" s="321"/>
      <c r="MSN4" s="321"/>
      <c r="MSO4" s="321"/>
      <c r="MSP4" s="321"/>
      <c r="MSQ4" s="321"/>
      <c r="MSR4" s="321"/>
      <c r="MSS4" s="321"/>
      <c r="MST4" s="321"/>
      <c r="MSU4" s="321"/>
      <c r="MSV4" s="321"/>
      <c r="MSW4" s="321"/>
      <c r="MSX4" s="321"/>
      <c r="MSY4" s="321"/>
      <c r="MSZ4" s="321"/>
      <c r="MTA4" s="321"/>
      <c r="MTB4" s="321"/>
      <c r="MTC4" s="321"/>
      <c r="MTD4" s="321"/>
      <c r="MTE4" s="321"/>
      <c r="MTF4" s="321"/>
      <c r="MTG4" s="321"/>
      <c r="MTH4" s="321"/>
      <c r="MTI4" s="321"/>
      <c r="MTJ4" s="321"/>
      <c r="MTK4" s="321"/>
      <c r="MTL4" s="321"/>
      <c r="MTM4" s="321"/>
      <c r="MTN4" s="321"/>
      <c r="MTO4" s="321"/>
      <c r="MTP4" s="321"/>
      <c r="MTQ4" s="321"/>
      <c r="MTR4" s="321"/>
      <c r="MTS4" s="321"/>
      <c r="MTT4" s="321"/>
      <c r="MTU4" s="321"/>
      <c r="MTV4" s="321"/>
      <c r="MTW4" s="321"/>
      <c r="MTX4" s="321"/>
      <c r="MTY4" s="321"/>
      <c r="MTZ4" s="321"/>
      <c r="MUA4" s="321"/>
      <c r="MUB4" s="321"/>
      <c r="MUC4" s="321"/>
      <c r="MUD4" s="321"/>
      <c r="MUE4" s="321"/>
      <c r="MUF4" s="321"/>
      <c r="MUG4" s="321"/>
      <c r="MUH4" s="321"/>
      <c r="MUI4" s="321"/>
      <c r="MUJ4" s="321"/>
      <c r="MUK4" s="321"/>
      <c r="MUL4" s="321"/>
      <c r="MUM4" s="321"/>
      <c r="MUN4" s="321"/>
      <c r="MUO4" s="321"/>
      <c r="MUP4" s="321"/>
      <c r="MUQ4" s="321"/>
      <c r="MUR4" s="321"/>
      <c r="MUS4" s="321"/>
      <c r="MUT4" s="321"/>
      <c r="MUU4" s="321"/>
      <c r="MUV4" s="321"/>
      <c r="MUW4" s="321"/>
      <c r="MUX4" s="321"/>
      <c r="MUY4" s="321"/>
      <c r="MUZ4" s="321"/>
      <c r="MVA4" s="321"/>
      <c r="MVB4" s="321"/>
      <c r="MVC4" s="321"/>
      <c r="MVD4" s="321"/>
      <c r="MVE4" s="321"/>
      <c r="MVF4" s="321"/>
      <c r="MVG4" s="321"/>
      <c r="MVH4" s="321"/>
      <c r="MVI4" s="321"/>
      <c r="MVJ4" s="321"/>
      <c r="MVK4" s="321"/>
      <c r="MVL4" s="321"/>
      <c r="MVM4" s="321"/>
      <c r="MVN4" s="321"/>
      <c r="MVO4" s="321"/>
      <c r="MVP4" s="321"/>
      <c r="MVQ4" s="321"/>
      <c r="MVR4" s="321"/>
      <c r="MVS4" s="321"/>
      <c r="MVT4" s="321"/>
      <c r="MVU4" s="321"/>
      <c r="MVV4" s="321"/>
      <c r="MVW4" s="321"/>
      <c r="MVX4" s="321"/>
      <c r="MVY4" s="321"/>
      <c r="MVZ4" s="321"/>
      <c r="MWA4" s="321"/>
      <c r="MWB4" s="321"/>
      <c r="MWC4" s="321"/>
      <c r="MWD4" s="321"/>
      <c r="MWE4" s="321"/>
      <c r="MWF4" s="321"/>
      <c r="MWG4" s="321"/>
      <c r="MWH4" s="321"/>
      <c r="MWI4" s="321"/>
      <c r="MWJ4" s="321"/>
      <c r="MWK4" s="321"/>
      <c r="MWL4" s="321"/>
      <c r="MWM4" s="321"/>
      <c r="MWN4" s="321"/>
      <c r="MWO4" s="321"/>
      <c r="MWP4" s="321"/>
      <c r="MWQ4" s="321"/>
      <c r="MWR4" s="321"/>
      <c r="MWS4" s="321"/>
      <c r="MWT4" s="321"/>
      <c r="MWU4" s="321"/>
      <c r="MWV4" s="321"/>
      <c r="MWW4" s="321"/>
      <c r="MWX4" s="321"/>
      <c r="MWY4" s="321"/>
      <c r="MWZ4" s="321"/>
      <c r="MXA4" s="321"/>
      <c r="MXB4" s="321"/>
      <c r="MXC4" s="321"/>
      <c r="MXD4" s="321"/>
      <c r="MXE4" s="321"/>
      <c r="MXF4" s="321"/>
      <c r="MXG4" s="321"/>
      <c r="MXH4" s="321"/>
      <c r="MXI4" s="321"/>
      <c r="MXJ4" s="321"/>
      <c r="MXK4" s="321"/>
      <c r="MXL4" s="321"/>
      <c r="MXM4" s="321"/>
      <c r="MXN4" s="321"/>
      <c r="MXO4" s="321"/>
      <c r="MXP4" s="321"/>
      <c r="MXQ4" s="321"/>
      <c r="MXR4" s="321"/>
      <c r="MXS4" s="321"/>
      <c r="MXT4" s="321"/>
      <c r="MXU4" s="321"/>
      <c r="MXV4" s="321"/>
      <c r="MXW4" s="321"/>
      <c r="MXX4" s="321"/>
      <c r="MXY4" s="321"/>
      <c r="MXZ4" s="321"/>
      <c r="MYA4" s="321"/>
      <c r="MYB4" s="321"/>
      <c r="MYC4" s="321"/>
      <c r="MYD4" s="321"/>
      <c r="MYE4" s="321"/>
      <c r="MYF4" s="321"/>
      <c r="MYG4" s="321"/>
      <c r="MYH4" s="321"/>
      <c r="MYI4" s="321"/>
      <c r="MYJ4" s="321"/>
      <c r="MYK4" s="321"/>
      <c r="MYL4" s="321"/>
      <c r="MYM4" s="321"/>
      <c r="MYN4" s="321"/>
      <c r="MYO4" s="321"/>
      <c r="MYP4" s="321"/>
      <c r="MYQ4" s="321"/>
      <c r="MYR4" s="321"/>
      <c r="MYS4" s="321"/>
      <c r="MYT4" s="321"/>
      <c r="MYU4" s="321"/>
      <c r="MYV4" s="321"/>
      <c r="MYW4" s="321"/>
      <c r="MYX4" s="321"/>
      <c r="MYY4" s="321"/>
      <c r="MYZ4" s="321"/>
      <c r="MZA4" s="321"/>
      <c r="MZB4" s="321"/>
      <c r="MZC4" s="321"/>
      <c r="MZD4" s="321"/>
      <c r="MZE4" s="321"/>
      <c r="MZF4" s="321"/>
      <c r="MZG4" s="321"/>
      <c r="MZH4" s="321"/>
      <c r="MZI4" s="321"/>
      <c r="MZJ4" s="321"/>
      <c r="MZK4" s="321"/>
      <c r="MZL4" s="321"/>
      <c r="MZM4" s="321"/>
      <c r="MZN4" s="321"/>
      <c r="MZO4" s="321"/>
      <c r="MZP4" s="321"/>
      <c r="MZQ4" s="321"/>
      <c r="MZR4" s="321"/>
      <c r="MZS4" s="321"/>
      <c r="MZT4" s="321"/>
      <c r="MZU4" s="321"/>
      <c r="MZV4" s="321"/>
      <c r="MZW4" s="321"/>
      <c r="MZX4" s="321"/>
      <c r="MZY4" s="321"/>
      <c r="MZZ4" s="321"/>
      <c r="NAA4" s="321"/>
      <c r="NAB4" s="321"/>
      <c r="NAC4" s="321"/>
      <c r="NAD4" s="321"/>
      <c r="NAE4" s="321"/>
      <c r="NAF4" s="321"/>
      <c r="NAG4" s="321"/>
      <c r="NAH4" s="321"/>
      <c r="NAI4" s="321"/>
      <c r="NAJ4" s="321"/>
      <c r="NAK4" s="321"/>
      <c r="NAL4" s="321"/>
      <c r="NAM4" s="321"/>
      <c r="NAN4" s="321"/>
      <c r="NAO4" s="321"/>
      <c r="NAP4" s="321"/>
      <c r="NAQ4" s="321"/>
      <c r="NAR4" s="321"/>
      <c r="NAS4" s="321"/>
      <c r="NAT4" s="321"/>
      <c r="NAU4" s="321"/>
      <c r="NAV4" s="321"/>
      <c r="NAW4" s="321"/>
      <c r="NAX4" s="321"/>
      <c r="NAY4" s="321"/>
      <c r="NAZ4" s="321"/>
      <c r="NBA4" s="321"/>
      <c r="NBB4" s="321"/>
      <c r="NBC4" s="321"/>
      <c r="NBD4" s="321"/>
      <c r="NBE4" s="321"/>
      <c r="NBF4" s="321"/>
      <c r="NBG4" s="321"/>
      <c r="NBH4" s="321"/>
      <c r="NBI4" s="321"/>
      <c r="NBJ4" s="321"/>
      <c r="NBK4" s="321"/>
      <c r="NBL4" s="321"/>
      <c r="NBM4" s="321"/>
      <c r="NBN4" s="321"/>
      <c r="NBO4" s="321"/>
      <c r="NBP4" s="321"/>
      <c r="NBQ4" s="321"/>
      <c r="NBR4" s="321"/>
      <c r="NBS4" s="321"/>
      <c r="NBT4" s="321"/>
      <c r="NBU4" s="321"/>
      <c r="NBV4" s="321"/>
      <c r="NBW4" s="321"/>
      <c r="NBX4" s="321"/>
      <c r="NBY4" s="321"/>
      <c r="NBZ4" s="321"/>
      <c r="NCA4" s="321"/>
      <c r="NCB4" s="321"/>
      <c r="NCC4" s="321"/>
      <c r="NCD4" s="321"/>
      <c r="NCE4" s="321"/>
      <c r="NCF4" s="321"/>
      <c r="NCG4" s="321"/>
      <c r="NCH4" s="321"/>
      <c r="NCI4" s="321"/>
      <c r="NCJ4" s="321"/>
      <c r="NCK4" s="321"/>
      <c r="NCL4" s="321"/>
      <c r="NCM4" s="321"/>
      <c r="NCN4" s="321"/>
      <c r="NCO4" s="321"/>
      <c r="NCP4" s="321"/>
      <c r="NCQ4" s="321"/>
      <c r="NCR4" s="321"/>
      <c r="NCS4" s="321"/>
      <c r="NCT4" s="321"/>
      <c r="NCU4" s="321"/>
      <c r="NCV4" s="321"/>
      <c r="NCW4" s="321"/>
      <c r="NCX4" s="321"/>
      <c r="NCY4" s="321"/>
      <c r="NCZ4" s="321"/>
      <c r="NDA4" s="321"/>
      <c r="NDB4" s="321"/>
      <c r="NDC4" s="321"/>
      <c r="NDD4" s="321"/>
      <c r="NDE4" s="321"/>
      <c r="NDF4" s="321"/>
      <c r="NDG4" s="321"/>
      <c r="NDH4" s="321"/>
      <c r="NDI4" s="321"/>
      <c r="NDJ4" s="321"/>
      <c r="NDK4" s="321"/>
      <c r="NDL4" s="321"/>
      <c r="NDM4" s="321"/>
      <c r="NDN4" s="321"/>
      <c r="NDO4" s="321"/>
      <c r="NDP4" s="321"/>
      <c r="NDQ4" s="321"/>
      <c r="NDR4" s="321"/>
      <c r="NDS4" s="321"/>
      <c r="NDT4" s="321"/>
      <c r="NDU4" s="321"/>
      <c r="NDV4" s="321"/>
      <c r="NDW4" s="321"/>
      <c r="NDX4" s="321"/>
      <c r="NDY4" s="321"/>
      <c r="NDZ4" s="321"/>
      <c r="NEA4" s="321"/>
      <c r="NEB4" s="321"/>
      <c r="NEC4" s="321"/>
      <c r="NED4" s="321"/>
      <c r="NEE4" s="321"/>
      <c r="NEF4" s="321"/>
      <c r="NEG4" s="321"/>
      <c r="NEH4" s="321"/>
      <c r="NEI4" s="321"/>
      <c r="NEJ4" s="321"/>
      <c r="NEK4" s="321"/>
      <c r="NEL4" s="321"/>
      <c r="NEM4" s="321"/>
      <c r="NEN4" s="321"/>
      <c r="NEO4" s="321"/>
      <c r="NEP4" s="321"/>
      <c r="NEQ4" s="321"/>
      <c r="NER4" s="321"/>
      <c r="NES4" s="321"/>
      <c r="NET4" s="321"/>
      <c r="NEU4" s="321"/>
      <c r="NEV4" s="321"/>
      <c r="NEW4" s="321"/>
      <c r="NEX4" s="321"/>
      <c r="NEY4" s="321"/>
      <c r="NEZ4" s="321"/>
      <c r="NFA4" s="321"/>
      <c r="NFB4" s="321"/>
      <c r="NFC4" s="321"/>
      <c r="NFD4" s="321"/>
      <c r="NFE4" s="321"/>
      <c r="NFF4" s="321"/>
      <c r="NFG4" s="321"/>
      <c r="NFH4" s="321"/>
      <c r="NFI4" s="321"/>
      <c r="NFJ4" s="321"/>
      <c r="NFK4" s="321"/>
      <c r="NFL4" s="321"/>
      <c r="NFM4" s="321"/>
      <c r="NFN4" s="321"/>
      <c r="NFO4" s="321"/>
      <c r="NFP4" s="321"/>
      <c r="NFQ4" s="321"/>
      <c r="NFR4" s="321"/>
      <c r="NFS4" s="321"/>
      <c r="NFT4" s="321"/>
      <c r="NFU4" s="321"/>
      <c r="NFV4" s="321"/>
      <c r="NFW4" s="321"/>
      <c r="NFX4" s="321"/>
      <c r="NFY4" s="321"/>
      <c r="NFZ4" s="321"/>
      <c r="NGA4" s="321"/>
      <c r="NGB4" s="321"/>
      <c r="NGC4" s="321"/>
      <c r="NGD4" s="321"/>
      <c r="NGE4" s="321"/>
      <c r="NGF4" s="321"/>
      <c r="NGG4" s="321"/>
      <c r="NGH4" s="321"/>
      <c r="NGI4" s="321"/>
      <c r="NGJ4" s="321"/>
      <c r="NGK4" s="321"/>
      <c r="NGL4" s="321"/>
      <c r="NGM4" s="321"/>
      <c r="NGN4" s="321"/>
      <c r="NGO4" s="321"/>
      <c r="NGP4" s="321"/>
      <c r="NGQ4" s="321"/>
      <c r="NGR4" s="321"/>
      <c r="NGS4" s="321"/>
      <c r="NGT4" s="321"/>
      <c r="NGU4" s="321"/>
      <c r="NGV4" s="321"/>
      <c r="NGW4" s="321"/>
      <c r="NGX4" s="321"/>
      <c r="NGY4" s="321"/>
      <c r="NGZ4" s="321"/>
      <c r="NHA4" s="321"/>
      <c r="NHB4" s="321"/>
      <c r="NHC4" s="321"/>
      <c r="NHD4" s="321"/>
      <c r="NHE4" s="321"/>
      <c r="NHF4" s="321"/>
      <c r="NHG4" s="321"/>
      <c r="NHH4" s="321"/>
      <c r="NHI4" s="321"/>
      <c r="NHJ4" s="321"/>
      <c r="NHK4" s="321"/>
      <c r="NHL4" s="321"/>
      <c r="NHM4" s="321"/>
      <c r="NHN4" s="321"/>
      <c r="NHO4" s="321"/>
      <c r="NHP4" s="321"/>
      <c r="NHQ4" s="321"/>
      <c r="NHR4" s="321"/>
      <c r="NHS4" s="321"/>
      <c r="NHT4" s="321"/>
      <c r="NHU4" s="321"/>
      <c r="NHV4" s="321"/>
      <c r="NHW4" s="321"/>
      <c r="NHX4" s="321"/>
      <c r="NHY4" s="321"/>
      <c r="NHZ4" s="321"/>
      <c r="NIA4" s="321"/>
      <c r="NIB4" s="321"/>
      <c r="NIC4" s="321"/>
      <c r="NID4" s="321"/>
      <c r="NIE4" s="321"/>
      <c r="NIF4" s="321"/>
      <c r="NIG4" s="321"/>
      <c r="NIH4" s="321"/>
      <c r="NII4" s="321"/>
      <c r="NIJ4" s="321"/>
      <c r="NIK4" s="321"/>
      <c r="NIL4" s="321"/>
      <c r="NIM4" s="321"/>
      <c r="NIN4" s="321"/>
      <c r="NIO4" s="321"/>
      <c r="NIP4" s="321"/>
      <c r="NIQ4" s="321"/>
      <c r="NIR4" s="321"/>
      <c r="NIS4" s="321"/>
      <c r="NIT4" s="321"/>
      <c r="NIU4" s="321"/>
      <c r="NIV4" s="321"/>
      <c r="NIW4" s="321"/>
      <c r="NIX4" s="321"/>
      <c r="NIY4" s="321"/>
      <c r="NIZ4" s="321"/>
      <c r="NJA4" s="321"/>
      <c r="NJB4" s="321"/>
      <c r="NJC4" s="321"/>
      <c r="NJD4" s="321"/>
      <c r="NJE4" s="321"/>
      <c r="NJF4" s="321"/>
      <c r="NJG4" s="321"/>
      <c r="NJH4" s="321"/>
      <c r="NJI4" s="321"/>
      <c r="NJJ4" s="321"/>
      <c r="NJK4" s="321"/>
      <c r="NJL4" s="321"/>
      <c r="NJM4" s="321"/>
      <c r="NJN4" s="321"/>
      <c r="NJO4" s="321"/>
      <c r="NJP4" s="321"/>
      <c r="NJQ4" s="321"/>
      <c r="NJR4" s="321"/>
      <c r="NJS4" s="321"/>
      <c r="NJT4" s="321"/>
      <c r="NJU4" s="321"/>
      <c r="NJV4" s="321"/>
      <c r="NJW4" s="321"/>
      <c r="NJX4" s="321"/>
      <c r="NJY4" s="321"/>
      <c r="NJZ4" s="321"/>
      <c r="NKA4" s="321"/>
      <c r="NKB4" s="321"/>
      <c r="NKC4" s="321"/>
      <c r="NKD4" s="321"/>
      <c r="NKE4" s="321"/>
      <c r="NKF4" s="321"/>
      <c r="NKG4" s="321"/>
      <c r="NKH4" s="321"/>
      <c r="NKI4" s="321"/>
      <c r="NKJ4" s="321"/>
      <c r="NKK4" s="321"/>
      <c r="NKL4" s="321"/>
      <c r="NKM4" s="321"/>
      <c r="NKN4" s="321"/>
      <c r="NKO4" s="321"/>
      <c r="NKP4" s="321"/>
      <c r="NKQ4" s="321"/>
      <c r="NKR4" s="321"/>
      <c r="NKS4" s="321"/>
      <c r="NKT4" s="321"/>
      <c r="NKU4" s="321"/>
      <c r="NKV4" s="321"/>
      <c r="NKW4" s="321"/>
      <c r="NKX4" s="321"/>
      <c r="NKY4" s="321"/>
      <c r="NKZ4" s="321"/>
      <c r="NLA4" s="321"/>
      <c r="NLB4" s="321"/>
      <c r="NLC4" s="321"/>
      <c r="NLD4" s="321"/>
      <c r="NLE4" s="321"/>
      <c r="NLF4" s="321"/>
      <c r="NLG4" s="321"/>
      <c r="NLH4" s="321"/>
      <c r="NLI4" s="321"/>
      <c r="NLJ4" s="321"/>
      <c r="NLK4" s="321"/>
      <c r="NLL4" s="321"/>
      <c r="NLM4" s="321"/>
      <c r="NLN4" s="321"/>
      <c r="NLO4" s="321"/>
      <c r="NLP4" s="321"/>
      <c r="NLQ4" s="321"/>
      <c r="NLR4" s="321"/>
      <c r="NLS4" s="321"/>
      <c r="NLT4" s="321"/>
      <c r="NLU4" s="321"/>
      <c r="NLV4" s="321"/>
      <c r="NLW4" s="321"/>
      <c r="NLX4" s="321"/>
      <c r="NLY4" s="321"/>
      <c r="NLZ4" s="321"/>
      <c r="NMA4" s="321"/>
      <c r="NMB4" s="321"/>
      <c r="NMC4" s="321"/>
      <c r="NMD4" s="321"/>
      <c r="NME4" s="321"/>
      <c r="NMF4" s="321"/>
      <c r="NMG4" s="321"/>
      <c r="NMH4" s="321"/>
      <c r="NMI4" s="321"/>
      <c r="NMJ4" s="321"/>
      <c r="NMK4" s="321"/>
      <c r="NML4" s="321"/>
      <c r="NMM4" s="321"/>
      <c r="NMN4" s="321"/>
      <c r="NMO4" s="321"/>
      <c r="NMP4" s="321"/>
      <c r="NMQ4" s="321"/>
      <c r="NMR4" s="321"/>
      <c r="NMS4" s="321"/>
      <c r="NMT4" s="321"/>
      <c r="NMU4" s="321"/>
      <c r="NMV4" s="321"/>
      <c r="NMW4" s="321"/>
      <c r="NMX4" s="321"/>
      <c r="NMY4" s="321"/>
      <c r="NMZ4" s="321"/>
      <c r="NNA4" s="321"/>
      <c r="NNB4" s="321"/>
      <c r="NNC4" s="321"/>
      <c r="NND4" s="321"/>
      <c r="NNE4" s="321"/>
      <c r="NNF4" s="321"/>
      <c r="NNG4" s="321"/>
      <c r="NNH4" s="321"/>
      <c r="NNI4" s="321"/>
      <c r="NNJ4" s="321"/>
      <c r="NNK4" s="321"/>
      <c r="NNL4" s="321"/>
      <c r="NNM4" s="321"/>
      <c r="NNN4" s="321"/>
      <c r="NNO4" s="321"/>
      <c r="NNP4" s="321"/>
      <c r="NNQ4" s="321"/>
      <c r="NNR4" s="321"/>
      <c r="NNS4" s="321"/>
      <c r="NNT4" s="321"/>
      <c r="NNU4" s="321"/>
      <c r="NNV4" s="321"/>
      <c r="NNW4" s="321"/>
      <c r="NNX4" s="321"/>
      <c r="NNY4" s="321"/>
      <c r="NNZ4" s="321"/>
      <c r="NOA4" s="321"/>
      <c r="NOB4" s="321"/>
      <c r="NOC4" s="321"/>
      <c r="NOD4" s="321"/>
      <c r="NOE4" s="321"/>
      <c r="NOF4" s="321"/>
      <c r="NOG4" s="321"/>
      <c r="NOH4" s="321"/>
      <c r="NOI4" s="321"/>
      <c r="NOJ4" s="321"/>
      <c r="NOK4" s="321"/>
      <c r="NOL4" s="321"/>
      <c r="NOM4" s="321"/>
      <c r="NON4" s="321"/>
      <c r="NOO4" s="321"/>
      <c r="NOP4" s="321"/>
      <c r="NOQ4" s="321"/>
      <c r="NOR4" s="321"/>
      <c r="NOS4" s="321"/>
      <c r="NOT4" s="321"/>
      <c r="NOU4" s="321"/>
      <c r="NOV4" s="321"/>
      <c r="NOW4" s="321"/>
      <c r="NOX4" s="321"/>
      <c r="NOY4" s="321"/>
      <c r="NOZ4" s="321"/>
      <c r="NPA4" s="321"/>
      <c r="NPB4" s="321"/>
      <c r="NPC4" s="321"/>
      <c r="NPD4" s="321"/>
      <c r="NPE4" s="321"/>
      <c r="NPF4" s="321"/>
      <c r="NPG4" s="321"/>
      <c r="NPH4" s="321"/>
      <c r="NPI4" s="321"/>
      <c r="NPJ4" s="321"/>
      <c r="NPK4" s="321"/>
      <c r="NPL4" s="321"/>
      <c r="NPM4" s="321"/>
      <c r="NPN4" s="321"/>
      <c r="NPO4" s="321"/>
      <c r="NPP4" s="321"/>
      <c r="NPQ4" s="321"/>
      <c r="NPR4" s="321"/>
      <c r="NPS4" s="321"/>
      <c r="NPT4" s="321"/>
      <c r="NPU4" s="321"/>
      <c r="NPV4" s="321"/>
      <c r="NPW4" s="321"/>
      <c r="NPX4" s="321"/>
      <c r="NPY4" s="321"/>
      <c r="NPZ4" s="321"/>
      <c r="NQA4" s="321"/>
      <c r="NQB4" s="321"/>
      <c r="NQC4" s="321"/>
      <c r="NQD4" s="321"/>
      <c r="NQE4" s="321"/>
      <c r="NQF4" s="321"/>
      <c r="NQG4" s="321"/>
      <c r="NQH4" s="321"/>
      <c r="NQI4" s="321"/>
      <c r="NQJ4" s="321"/>
      <c r="NQK4" s="321"/>
      <c r="NQL4" s="321"/>
      <c r="NQM4" s="321"/>
      <c r="NQN4" s="321"/>
      <c r="NQO4" s="321"/>
      <c r="NQP4" s="321"/>
      <c r="NQQ4" s="321"/>
      <c r="NQR4" s="321"/>
      <c r="NQS4" s="321"/>
      <c r="NQT4" s="321"/>
      <c r="NQU4" s="321"/>
      <c r="NQV4" s="321"/>
      <c r="NQW4" s="321"/>
      <c r="NQX4" s="321"/>
      <c r="NQY4" s="321"/>
      <c r="NQZ4" s="321"/>
      <c r="NRA4" s="321"/>
      <c r="NRB4" s="321"/>
      <c r="NRC4" s="321"/>
      <c r="NRD4" s="321"/>
      <c r="NRE4" s="321"/>
      <c r="NRF4" s="321"/>
      <c r="NRG4" s="321"/>
      <c r="NRH4" s="321"/>
      <c r="NRI4" s="321"/>
      <c r="NRJ4" s="321"/>
      <c r="NRK4" s="321"/>
      <c r="NRL4" s="321"/>
      <c r="NRM4" s="321"/>
      <c r="NRN4" s="321"/>
      <c r="NRO4" s="321"/>
      <c r="NRP4" s="321"/>
      <c r="NRQ4" s="321"/>
      <c r="NRR4" s="321"/>
      <c r="NRS4" s="321"/>
      <c r="NRT4" s="321"/>
      <c r="NRU4" s="321"/>
      <c r="NRV4" s="321"/>
      <c r="NRW4" s="321"/>
      <c r="NRX4" s="321"/>
      <c r="NRY4" s="321"/>
      <c r="NRZ4" s="321"/>
      <c r="NSA4" s="321"/>
      <c r="NSB4" s="321"/>
      <c r="NSC4" s="321"/>
      <c r="NSD4" s="321"/>
      <c r="NSE4" s="321"/>
      <c r="NSF4" s="321"/>
      <c r="NSG4" s="321"/>
      <c r="NSH4" s="321"/>
      <c r="NSI4" s="321"/>
      <c r="NSJ4" s="321"/>
      <c r="NSK4" s="321"/>
      <c r="NSL4" s="321"/>
      <c r="NSM4" s="321"/>
      <c r="NSN4" s="321"/>
      <c r="NSO4" s="321"/>
      <c r="NSP4" s="321"/>
      <c r="NSQ4" s="321"/>
      <c r="NSR4" s="321"/>
      <c r="NSS4" s="321"/>
      <c r="NST4" s="321"/>
      <c r="NSU4" s="321"/>
      <c r="NSV4" s="321"/>
      <c r="NSW4" s="321"/>
      <c r="NSX4" s="321"/>
      <c r="NSY4" s="321"/>
      <c r="NSZ4" s="321"/>
      <c r="NTA4" s="321"/>
      <c r="NTB4" s="321"/>
      <c r="NTC4" s="321"/>
      <c r="NTD4" s="321"/>
      <c r="NTE4" s="321"/>
      <c r="NTF4" s="321"/>
      <c r="NTG4" s="321"/>
      <c r="NTH4" s="321"/>
      <c r="NTI4" s="321"/>
      <c r="NTJ4" s="321"/>
      <c r="NTK4" s="321"/>
      <c r="NTL4" s="321"/>
      <c r="NTM4" s="321"/>
      <c r="NTN4" s="321"/>
      <c r="NTO4" s="321"/>
      <c r="NTP4" s="321"/>
      <c r="NTQ4" s="321"/>
      <c r="NTR4" s="321"/>
      <c r="NTS4" s="321"/>
      <c r="NTT4" s="321"/>
      <c r="NTU4" s="321"/>
      <c r="NTV4" s="321"/>
      <c r="NTW4" s="321"/>
      <c r="NTX4" s="321"/>
      <c r="NTY4" s="321"/>
      <c r="NTZ4" s="321"/>
      <c r="NUA4" s="321"/>
      <c r="NUB4" s="321"/>
      <c r="NUC4" s="321"/>
      <c r="NUD4" s="321"/>
      <c r="NUE4" s="321"/>
      <c r="NUF4" s="321"/>
      <c r="NUG4" s="321"/>
      <c r="NUH4" s="321"/>
      <c r="NUI4" s="321"/>
      <c r="NUJ4" s="321"/>
      <c r="NUK4" s="321"/>
      <c r="NUL4" s="321"/>
      <c r="NUM4" s="321"/>
      <c r="NUN4" s="321"/>
      <c r="NUO4" s="321"/>
      <c r="NUP4" s="321"/>
      <c r="NUQ4" s="321"/>
      <c r="NUR4" s="321"/>
      <c r="NUS4" s="321"/>
      <c r="NUT4" s="321"/>
      <c r="NUU4" s="321"/>
      <c r="NUV4" s="321"/>
      <c r="NUW4" s="321"/>
      <c r="NUX4" s="321"/>
      <c r="NUY4" s="321"/>
      <c r="NUZ4" s="321"/>
      <c r="NVA4" s="321"/>
      <c r="NVB4" s="321"/>
      <c r="NVC4" s="321"/>
      <c r="NVD4" s="321"/>
      <c r="NVE4" s="321"/>
      <c r="NVF4" s="321"/>
      <c r="NVG4" s="321"/>
      <c r="NVH4" s="321"/>
      <c r="NVI4" s="321"/>
      <c r="NVJ4" s="321"/>
      <c r="NVK4" s="321"/>
      <c r="NVL4" s="321"/>
      <c r="NVM4" s="321"/>
      <c r="NVN4" s="321"/>
      <c r="NVO4" s="321"/>
      <c r="NVP4" s="321"/>
      <c r="NVQ4" s="321"/>
      <c r="NVR4" s="321"/>
      <c r="NVS4" s="321"/>
      <c r="NVT4" s="321"/>
      <c r="NVU4" s="321"/>
      <c r="NVV4" s="321"/>
      <c r="NVW4" s="321"/>
      <c r="NVX4" s="321"/>
      <c r="NVY4" s="321"/>
      <c r="NVZ4" s="321"/>
      <c r="NWA4" s="321"/>
      <c r="NWB4" s="321"/>
      <c r="NWC4" s="321"/>
      <c r="NWD4" s="321"/>
      <c r="NWE4" s="321"/>
      <c r="NWF4" s="321"/>
      <c r="NWG4" s="321"/>
      <c r="NWH4" s="321"/>
      <c r="NWI4" s="321"/>
      <c r="NWJ4" s="321"/>
      <c r="NWK4" s="321"/>
      <c r="NWL4" s="321"/>
      <c r="NWM4" s="321"/>
      <c r="NWN4" s="321"/>
      <c r="NWO4" s="321"/>
      <c r="NWP4" s="321"/>
      <c r="NWQ4" s="321"/>
      <c r="NWR4" s="321"/>
      <c r="NWS4" s="321"/>
      <c r="NWT4" s="321"/>
      <c r="NWU4" s="321"/>
      <c r="NWV4" s="321"/>
      <c r="NWW4" s="321"/>
      <c r="NWX4" s="321"/>
      <c r="NWY4" s="321"/>
      <c r="NWZ4" s="321"/>
      <c r="NXA4" s="321"/>
      <c r="NXB4" s="321"/>
      <c r="NXC4" s="321"/>
      <c r="NXD4" s="321"/>
      <c r="NXE4" s="321"/>
      <c r="NXF4" s="321"/>
      <c r="NXG4" s="321"/>
      <c r="NXH4" s="321"/>
      <c r="NXI4" s="321"/>
      <c r="NXJ4" s="321"/>
      <c r="NXK4" s="321"/>
      <c r="NXL4" s="321"/>
      <c r="NXM4" s="321"/>
      <c r="NXN4" s="321"/>
      <c r="NXO4" s="321"/>
      <c r="NXP4" s="321"/>
      <c r="NXQ4" s="321"/>
      <c r="NXR4" s="321"/>
      <c r="NXS4" s="321"/>
      <c r="NXT4" s="321"/>
      <c r="NXU4" s="321"/>
      <c r="NXV4" s="321"/>
      <c r="NXW4" s="321"/>
      <c r="NXX4" s="321"/>
      <c r="NXY4" s="321"/>
      <c r="NXZ4" s="321"/>
      <c r="NYA4" s="321"/>
      <c r="NYB4" s="321"/>
      <c r="NYC4" s="321"/>
      <c r="NYD4" s="321"/>
      <c r="NYE4" s="321"/>
      <c r="NYF4" s="321"/>
      <c r="NYG4" s="321"/>
      <c r="NYH4" s="321"/>
      <c r="NYI4" s="321"/>
      <c r="NYJ4" s="321"/>
      <c r="NYK4" s="321"/>
      <c r="NYL4" s="321"/>
      <c r="NYM4" s="321"/>
      <c r="NYN4" s="321"/>
      <c r="NYO4" s="321"/>
      <c r="NYP4" s="321"/>
      <c r="NYQ4" s="321"/>
      <c r="NYR4" s="321"/>
      <c r="NYS4" s="321"/>
      <c r="NYT4" s="321"/>
      <c r="NYU4" s="321"/>
      <c r="NYV4" s="321"/>
      <c r="NYW4" s="321"/>
      <c r="NYX4" s="321"/>
      <c r="NYY4" s="321"/>
      <c r="NYZ4" s="321"/>
      <c r="NZA4" s="321"/>
      <c r="NZB4" s="321"/>
      <c r="NZC4" s="321"/>
      <c r="NZD4" s="321"/>
      <c r="NZE4" s="321"/>
      <c r="NZF4" s="321"/>
      <c r="NZG4" s="321"/>
      <c r="NZH4" s="321"/>
      <c r="NZI4" s="321"/>
      <c r="NZJ4" s="321"/>
      <c r="NZK4" s="321"/>
      <c r="NZL4" s="321"/>
      <c r="NZM4" s="321"/>
      <c r="NZN4" s="321"/>
      <c r="NZO4" s="321"/>
      <c r="NZP4" s="321"/>
      <c r="NZQ4" s="321"/>
      <c r="NZR4" s="321"/>
      <c r="NZS4" s="321"/>
      <c r="NZT4" s="321"/>
      <c r="NZU4" s="321"/>
      <c r="NZV4" s="321"/>
      <c r="NZW4" s="321"/>
      <c r="NZX4" s="321"/>
      <c r="NZY4" s="321"/>
      <c r="NZZ4" s="321"/>
      <c r="OAA4" s="321"/>
      <c r="OAB4" s="321"/>
      <c r="OAC4" s="321"/>
      <c r="OAD4" s="321"/>
      <c r="OAE4" s="321"/>
      <c r="OAF4" s="321"/>
      <c r="OAG4" s="321"/>
      <c r="OAH4" s="321"/>
      <c r="OAI4" s="321"/>
      <c r="OAJ4" s="321"/>
      <c r="OAK4" s="321"/>
      <c r="OAL4" s="321"/>
      <c r="OAM4" s="321"/>
      <c r="OAN4" s="321"/>
      <c r="OAO4" s="321"/>
      <c r="OAP4" s="321"/>
      <c r="OAQ4" s="321"/>
      <c r="OAR4" s="321"/>
      <c r="OAS4" s="321"/>
      <c r="OAT4" s="321"/>
      <c r="OAU4" s="321"/>
      <c r="OAV4" s="321"/>
      <c r="OAW4" s="321"/>
      <c r="OAX4" s="321"/>
      <c r="OAY4" s="321"/>
      <c r="OAZ4" s="321"/>
      <c r="OBA4" s="321"/>
      <c r="OBB4" s="321"/>
      <c r="OBC4" s="321"/>
      <c r="OBD4" s="321"/>
      <c r="OBE4" s="321"/>
      <c r="OBF4" s="321"/>
      <c r="OBG4" s="321"/>
      <c r="OBH4" s="321"/>
      <c r="OBI4" s="321"/>
      <c r="OBJ4" s="321"/>
      <c r="OBK4" s="321"/>
      <c r="OBL4" s="321"/>
      <c r="OBM4" s="321"/>
      <c r="OBN4" s="321"/>
      <c r="OBO4" s="321"/>
      <c r="OBP4" s="321"/>
      <c r="OBQ4" s="321"/>
      <c r="OBR4" s="321"/>
      <c r="OBS4" s="321"/>
      <c r="OBT4" s="321"/>
      <c r="OBU4" s="321"/>
      <c r="OBV4" s="321"/>
      <c r="OBW4" s="321"/>
      <c r="OBX4" s="321"/>
      <c r="OBY4" s="321"/>
      <c r="OBZ4" s="321"/>
      <c r="OCA4" s="321"/>
      <c r="OCB4" s="321"/>
      <c r="OCC4" s="321"/>
      <c r="OCD4" s="321"/>
      <c r="OCE4" s="321"/>
      <c r="OCF4" s="321"/>
      <c r="OCG4" s="321"/>
      <c r="OCH4" s="321"/>
      <c r="OCI4" s="321"/>
      <c r="OCJ4" s="321"/>
      <c r="OCK4" s="321"/>
      <c r="OCL4" s="321"/>
      <c r="OCM4" s="321"/>
      <c r="OCN4" s="321"/>
      <c r="OCO4" s="321"/>
      <c r="OCP4" s="321"/>
      <c r="OCQ4" s="321"/>
      <c r="OCR4" s="321"/>
      <c r="OCS4" s="321"/>
      <c r="OCT4" s="321"/>
      <c r="OCU4" s="321"/>
      <c r="OCV4" s="321"/>
      <c r="OCW4" s="321"/>
      <c r="OCX4" s="321"/>
      <c r="OCY4" s="321"/>
      <c r="OCZ4" s="321"/>
      <c r="ODA4" s="321"/>
      <c r="ODB4" s="321"/>
      <c r="ODC4" s="321"/>
      <c r="ODD4" s="321"/>
      <c r="ODE4" s="321"/>
      <c r="ODF4" s="321"/>
      <c r="ODG4" s="321"/>
      <c r="ODH4" s="321"/>
      <c r="ODI4" s="321"/>
      <c r="ODJ4" s="321"/>
      <c r="ODK4" s="321"/>
      <c r="ODL4" s="321"/>
      <c r="ODM4" s="321"/>
      <c r="ODN4" s="321"/>
      <c r="ODO4" s="321"/>
      <c r="ODP4" s="321"/>
      <c r="ODQ4" s="321"/>
      <c r="ODR4" s="321"/>
      <c r="ODS4" s="321"/>
      <c r="ODT4" s="321"/>
      <c r="ODU4" s="321"/>
      <c r="ODV4" s="321"/>
      <c r="ODW4" s="321"/>
      <c r="ODX4" s="321"/>
      <c r="ODY4" s="321"/>
      <c r="ODZ4" s="321"/>
      <c r="OEA4" s="321"/>
      <c r="OEB4" s="321"/>
      <c r="OEC4" s="321"/>
      <c r="OED4" s="321"/>
      <c r="OEE4" s="321"/>
      <c r="OEF4" s="321"/>
      <c r="OEG4" s="321"/>
      <c r="OEH4" s="321"/>
      <c r="OEI4" s="321"/>
      <c r="OEJ4" s="321"/>
      <c r="OEK4" s="321"/>
      <c r="OEL4" s="321"/>
      <c r="OEM4" s="321"/>
      <c r="OEN4" s="321"/>
      <c r="OEO4" s="321"/>
      <c r="OEP4" s="321"/>
      <c r="OEQ4" s="321"/>
      <c r="OER4" s="321"/>
      <c r="OES4" s="321"/>
      <c r="OET4" s="321"/>
      <c r="OEU4" s="321"/>
      <c r="OEV4" s="321"/>
      <c r="OEW4" s="321"/>
      <c r="OEX4" s="321"/>
      <c r="OEY4" s="321"/>
      <c r="OEZ4" s="321"/>
      <c r="OFA4" s="321"/>
      <c r="OFB4" s="321"/>
      <c r="OFC4" s="321"/>
      <c r="OFD4" s="321"/>
      <c r="OFE4" s="321"/>
      <c r="OFF4" s="321"/>
      <c r="OFG4" s="321"/>
      <c r="OFH4" s="321"/>
      <c r="OFI4" s="321"/>
      <c r="OFJ4" s="321"/>
      <c r="OFK4" s="321"/>
      <c r="OFL4" s="321"/>
      <c r="OFM4" s="321"/>
      <c r="OFN4" s="321"/>
      <c r="OFO4" s="321"/>
      <c r="OFP4" s="321"/>
      <c r="OFQ4" s="321"/>
      <c r="OFR4" s="321"/>
      <c r="OFS4" s="321"/>
      <c r="OFT4" s="321"/>
      <c r="OFU4" s="321"/>
      <c r="OFV4" s="321"/>
      <c r="OFW4" s="321"/>
      <c r="OFX4" s="321"/>
      <c r="OFY4" s="321"/>
      <c r="OFZ4" s="321"/>
      <c r="OGA4" s="321"/>
      <c r="OGB4" s="321"/>
      <c r="OGC4" s="321"/>
      <c r="OGD4" s="321"/>
      <c r="OGE4" s="321"/>
      <c r="OGF4" s="321"/>
      <c r="OGG4" s="321"/>
      <c r="OGH4" s="321"/>
      <c r="OGI4" s="321"/>
      <c r="OGJ4" s="321"/>
      <c r="OGK4" s="321"/>
      <c r="OGL4" s="321"/>
      <c r="OGM4" s="321"/>
      <c r="OGN4" s="321"/>
      <c r="OGO4" s="321"/>
      <c r="OGP4" s="321"/>
      <c r="OGQ4" s="321"/>
      <c r="OGR4" s="321"/>
      <c r="OGS4" s="321"/>
      <c r="OGT4" s="321"/>
      <c r="OGU4" s="321"/>
      <c r="OGV4" s="321"/>
      <c r="OGW4" s="321"/>
      <c r="OGX4" s="321"/>
      <c r="OGY4" s="321"/>
      <c r="OGZ4" s="321"/>
      <c r="OHA4" s="321"/>
      <c r="OHB4" s="321"/>
      <c r="OHC4" s="321"/>
      <c r="OHD4" s="321"/>
      <c r="OHE4" s="321"/>
      <c r="OHF4" s="321"/>
      <c r="OHG4" s="321"/>
      <c r="OHH4" s="321"/>
      <c r="OHI4" s="321"/>
      <c r="OHJ4" s="321"/>
      <c r="OHK4" s="321"/>
      <c r="OHL4" s="321"/>
      <c r="OHM4" s="321"/>
      <c r="OHN4" s="321"/>
      <c r="OHO4" s="321"/>
      <c r="OHP4" s="321"/>
      <c r="OHQ4" s="321"/>
      <c r="OHR4" s="321"/>
      <c r="OHS4" s="321"/>
      <c r="OHT4" s="321"/>
      <c r="OHU4" s="321"/>
      <c r="OHV4" s="321"/>
      <c r="OHW4" s="321"/>
      <c r="OHX4" s="321"/>
      <c r="OHY4" s="321"/>
      <c r="OHZ4" s="321"/>
      <c r="OIA4" s="321"/>
      <c r="OIB4" s="321"/>
      <c r="OIC4" s="321"/>
      <c r="OID4" s="321"/>
      <c r="OIE4" s="321"/>
      <c r="OIF4" s="321"/>
      <c r="OIG4" s="321"/>
      <c r="OIH4" s="321"/>
      <c r="OII4" s="321"/>
      <c r="OIJ4" s="321"/>
      <c r="OIK4" s="321"/>
      <c r="OIL4" s="321"/>
      <c r="OIM4" s="321"/>
      <c r="OIN4" s="321"/>
      <c r="OIO4" s="321"/>
      <c r="OIP4" s="321"/>
      <c r="OIQ4" s="321"/>
      <c r="OIR4" s="321"/>
      <c r="OIS4" s="321"/>
      <c r="OIT4" s="321"/>
      <c r="OIU4" s="321"/>
      <c r="OIV4" s="321"/>
      <c r="OIW4" s="321"/>
      <c r="OIX4" s="321"/>
      <c r="OIY4" s="321"/>
      <c r="OIZ4" s="321"/>
      <c r="OJA4" s="321"/>
      <c r="OJB4" s="321"/>
      <c r="OJC4" s="321"/>
      <c r="OJD4" s="321"/>
      <c r="OJE4" s="321"/>
      <c r="OJF4" s="321"/>
      <c r="OJG4" s="321"/>
      <c r="OJH4" s="321"/>
      <c r="OJI4" s="321"/>
      <c r="OJJ4" s="321"/>
      <c r="OJK4" s="321"/>
      <c r="OJL4" s="321"/>
      <c r="OJM4" s="321"/>
      <c r="OJN4" s="321"/>
      <c r="OJO4" s="321"/>
      <c r="OJP4" s="321"/>
      <c r="OJQ4" s="321"/>
      <c r="OJR4" s="321"/>
      <c r="OJS4" s="321"/>
      <c r="OJT4" s="321"/>
      <c r="OJU4" s="321"/>
      <c r="OJV4" s="321"/>
      <c r="OJW4" s="321"/>
      <c r="OJX4" s="321"/>
      <c r="OJY4" s="321"/>
      <c r="OJZ4" s="321"/>
      <c r="OKA4" s="321"/>
      <c r="OKB4" s="321"/>
      <c r="OKC4" s="321"/>
      <c r="OKD4" s="321"/>
      <c r="OKE4" s="321"/>
      <c r="OKF4" s="321"/>
      <c r="OKG4" s="321"/>
      <c r="OKH4" s="321"/>
      <c r="OKI4" s="321"/>
      <c r="OKJ4" s="321"/>
      <c r="OKK4" s="321"/>
      <c r="OKL4" s="321"/>
      <c r="OKM4" s="321"/>
      <c r="OKN4" s="321"/>
      <c r="OKO4" s="321"/>
      <c r="OKP4" s="321"/>
      <c r="OKQ4" s="321"/>
      <c r="OKR4" s="321"/>
      <c r="OKS4" s="321"/>
      <c r="OKT4" s="321"/>
      <c r="OKU4" s="321"/>
      <c r="OKV4" s="321"/>
      <c r="OKW4" s="321"/>
      <c r="OKX4" s="321"/>
      <c r="OKY4" s="321"/>
      <c r="OKZ4" s="321"/>
      <c r="OLA4" s="321"/>
      <c r="OLB4" s="321"/>
      <c r="OLC4" s="321"/>
      <c r="OLD4" s="321"/>
      <c r="OLE4" s="321"/>
      <c r="OLF4" s="321"/>
      <c r="OLG4" s="321"/>
      <c r="OLH4" s="321"/>
      <c r="OLI4" s="321"/>
      <c r="OLJ4" s="321"/>
      <c r="OLK4" s="321"/>
      <c r="OLL4" s="321"/>
      <c r="OLM4" s="321"/>
      <c r="OLN4" s="321"/>
      <c r="OLO4" s="321"/>
      <c r="OLP4" s="321"/>
      <c r="OLQ4" s="321"/>
      <c r="OLR4" s="321"/>
      <c r="OLS4" s="321"/>
      <c r="OLT4" s="321"/>
      <c r="OLU4" s="321"/>
      <c r="OLV4" s="321"/>
      <c r="OLW4" s="321"/>
      <c r="OLX4" s="321"/>
      <c r="OLY4" s="321"/>
      <c r="OLZ4" s="321"/>
      <c r="OMA4" s="321"/>
      <c r="OMB4" s="321"/>
      <c r="OMC4" s="321"/>
      <c r="OMD4" s="321"/>
      <c r="OME4" s="321"/>
      <c r="OMF4" s="321"/>
      <c r="OMG4" s="321"/>
      <c r="OMH4" s="321"/>
      <c r="OMI4" s="321"/>
      <c r="OMJ4" s="321"/>
      <c r="OMK4" s="321"/>
      <c r="OML4" s="321"/>
      <c r="OMM4" s="321"/>
      <c r="OMN4" s="321"/>
      <c r="OMO4" s="321"/>
      <c r="OMP4" s="321"/>
      <c r="OMQ4" s="321"/>
      <c r="OMR4" s="321"/>
      <c r="OMS4" s="321"/>
      <c r="OMT4" s="321"/>
      <c r="OMU4" s="321"/>
      <c r="OMV4" s="321"/>
      <c r="OMW4" s="321"/>
      <c r="OMX4" s="321"/>
      <c r="OMY4" s="321"/>
      <c r="OMZ4" s="321"/>
      <c r="ONA4" s="321"/>
      <c r="ONB4" s="321"/>
      <c r="ONC4" s="321"/>
      <c r="OND4" s="321"/>
      <c r="ONE4" s="321"/>
      <c r="ONF4" s="321"/>
      <c r="ONG4" s="321"/>
      <c r="ONH4" s="321"/>
      <c r="ONI4" s="321"/>
      <c r="ONJ4" s="321"/>
      <c r="ONK4" s="321"/>
      <c r="ONL4" s="321"/>
      <c r="ONM4" s="321"/>
      <c r="ONN4" s="321"/>
      <c r="ONO4" s="321"/>
      <c r="ONP4" s="321"/>
      <c r="ONQ4" s="321"/>
      <c r="ONR4" s="321"/>
      <c r="ONS4" s="321"/>
      <c r="ONT4" s="321"/>
      <c r="ONU4" s="321"/>
      <c r="ONV4" s="321"/>
      <c r="ONW4" s="321"/>
      <c r="ONX4" s="321"/>
      <c r="ONY4" s="321"/>
      <c r="ONZ4" s="321"/>
      <c r="OOA4" s="321"/>
      <c r="OOB4" s="321"/>
      <c r="OOC4" s="321"/>
      <c r="OOD4" s="321"/>
      <c r="OOE4" s="321"/>
      <c r="OOF4" s="321"/>
      <c r="OOG4" s="321"/>
      <c r="OOH4" s="321"/>
      <c r="OOI4" s="321"/>
      <c r="OOJ4" s="321"/>
      <c r="OOK4" s="321"/>
      <c r="OOL4" s="321"/>
      <c r="OOM4" s="321"/>
      <c r="OON4" s="321"/>
      <c r="OOO4" s="321"/>
      <c r="OOP4" s="321"/>
      <c r="OOQ4" s="321"/>
      <c r="OOR4" s="321"/>
      <c r="OOS4" s="321"/>
      <c r="OOT4" s="321"/>
      <c r="OOU4" s="321"/>
      <c r="OOV4" s="321"/>
      <c r="OOW4" s="321"/>
      <c r="OOX4" s="321"/>
      <c r="OOY4" s="321"/>
      <c r="OOZ4" s="321"/>
      <c r="OPA4" s="321"/>
      <c r="OPB4" s="321"/>
      <c r="OPC4" s="321"/>
      <c r="OPD4" s="321"/>
      <c r="OPE4" s="321"/>
      <c r="OPF4" s="321"/>
      <c r="OPG4" s="321"/>
      <c r="OPH4" s="321"/>
      <c r="OPI4" s="321"/>
      <c r="OPJ4" s="321"/>
      <c r="OPK4" s="321"/>
      <c r="OPL4" s="321"/>
      <c r="OPM4" s="321"/>
      <c r="OPN4" s="321"/>
      <c r="OPO4" s="321"/>
      <c r="OPP4" s="321"/>
      <c r="OPQ4" s="321"/>
      <c r="OPR4" s="321"/>
      <c r="OPS4" s="321"/>
      <c r="OPT4" s="321"/>
      <c r="OPU4" s="321"/>
      <c r="OPV4" s="321"/>
      <c r="OPW4" s="321"/>
      <c r="OPX4" s="321"/>
      <c r="OPY4" s="321"/>
      <c r="OPZ4" s="321"/>
      <c r="OQA4" s="321"/>
      <c r="OQB4" s="321"/>
      <c r="OQC4" s="321"/>
      <c r="OQD4" s="321"/>
      <c r="OQE4" s="321"/>
      <c r="OQF4" s="321"/>
      <c r="OQG4" s="321"/>
      <c r="OQH4" s="321"/>
      <c r="OQI4" s="321"/>
      <c r="OQJ4" s="321"/>
      <c r="OQK4" s="321"/>
      <c r="OQL4" s="321"/>
      <c r="OQM4" s="321"/>
      <c r="OQN4" s="321"/>
      <c r="OQO4" s="321"/>
      <c r="OQP4" s="321"/>
      <c r="OQQ4" s="321"/>
      <c r="OQR4" s="321"/>
      <c r="OQS4" s="321"/>
      <c r="OQT4" s="321"/>
      <c r="OQU4" s="321"/>
      <c r="OQV4" s="321"/>
      <c r="OQW4" s="321"/>
      <c r="OQX4" s="321"/>
      <c r="OQY4" s="321"/>
      <c r="OQZ4" s="321"/>
      <c r="ORA4" s="321"/>
      <c r="ORB4" s="321"/>
      <c r="ORC4" s="321"/>
      <c r="ORD4" s="321"/>
      <c r="ORE4" s="321"/>
      <c r="ORF4" s="321"/>
      <c r="ORG4" s="321"/>
      <c r="ORH4" s="321"/>
      <c r="ORI4" s="321"/>
      <c r="ORJ4" s="321"/>
      <c r="ORK4" s="321"/>
      <c r="ORL4" s="321"/>
      <c r="ORM4" s="321"/>
      <c r="ORN4" s="321"/>
      <c r="ORO4" s="321"/>
      <c r="ORP4" s="321"/>
      <c r="ORQ4" s="321"/>
      <c r="ORR4" s="321"/>
      <c r="ORS4" s="321"/>
      <c r="ORT4" s="321"/>
      <c r="ORU4" s="321"/>
      <c r="ORV4" s="321"/>
      <c r="ORW4" s="321"/>
      <c r="ORX4" s="321"/>
      <c r="ORY4" s="321"/>
      <c r="ORZ4" s="321"/>
      <c r="OSA4" s="321"/>
      <c r="OSB4" s="321"/>
      <c r="OSC4" s="321"/>
      <c r="OSD4" s="321"/>
      <c r="OSE4" s="321"/>
      <c r="OSF4" s="321"/>
      <c r="OSG4" s="321"/>
      <c r="OSH4" s="321"/>
      <c r="OSI4" s="321"/>
      <c r="OSJ4" s="321"/>
      <c r="OSK4" s="321"/>
      <c r="OSL4" s="321"/>
      <c r="OSM4" s="321"/>
      <c r="OSN4" s="321"/>
      <c r="OSO4" s="321"/>
      <c r="OSP4" s="321"/>
      <c r="OSQ4" s="321"/>
      <c r="OSR4" s="321"/>
      <c r="OSS4" s="321"/>
      <c r="OST4" s="321"/>
      <c r="OSU4" s="321"/>
      <c r="OSV4" s="321"/>
      <c r="OSW4" s="321"/>
      <c r="OSX4" s="321"/>
      <c r="OSY4" s="321"/>
      <c r="OSZ4" s="321"/>
      <c r="OTA4" s="321"/>
      <c r="OTB4" s="321"/>
      <c r="OTC4" s="321"/>
      <c r="OTD4" s="321"/>
      <c r="OTE4" s="321"/>
      <c r="OTF4" s="321"/>
      <c r="OTG4" s="321"/>
      <c r="OTH4" s="321"/>
      <c r="OTI4" s="321"/>
      <c r="OTJ4" s="321"/>
      <c r="OTK4" s="321"/>
      <c r="OTL4" s="321"/>
      <c r="OTM4" s="321"/>
      <c r="OTN4" s="321"/>
      <c r="OTO4" s="321"/>
      <c r="OTP4" s="321"/>
      <c r="OTQ4" s="321"/>
      <c r="OTR4" s="321"/>
      <c r="OTS4" s="321"/>
      <c r="OTT4" s="321"/>
      <c r="OTU4" s="321"/>
      <c r="OTV4" s="321"/>
      <c r="OTW4" s="321"/>
      <c r="OTX4" s="321"/>
      <c r="OTY4" s="321"/>
      <c r="OTZ4" s="321"/>
      <c r="OUA4" s="321"/>
      <c r="OUB4" s="321"/>
      <c r="OUC4" s="321"/>
      <c r="OUD4" s="321"/>
      <c r="OUE4" s="321"/>
      <c r="OUF4" s="321"/>
      <c r="OUG4" s="321"/>
      <c r="OUH4" s="321"/>
      <c r="OUI4" s="321"/>
      <c r="OUJ4" s="321"/>
      <c r="OUK4" s="321"/>
      <c r="OUL4" s="321"/>
      <c r="OUM4" s="321"/>
      <c r="OUN4" s="321"/>
      <c r="OUO4" s="321"/>
      <c r="OUP4" s="321"/>
      <c r="OUQ4" s="321"/>
      <c r="OUR4" s="321"/>
      <c r="OUS4" s="321"/>
      <c r="OUT4" s="321"/>
      <c r="OUU4" s="321"/>
      <c r="OUV4" s="321"/>
      <c r="OUW4" s="321"/>
      <c r="OUX4" s="321"/>
      <c r="OUY4" s="321"/>
      <c r="OUZ4" s="321"/>
      <c r="OVA4" s="321"/>
      <c r="OVB4" s="321"/>
      <c r="OVC4" s="321"/>
      <c r="OVD4" s="321"/>
      <c r="OVE4" s="321"/>
      <c r="OVF4" s="321"/>
      <c r="OVG4" s="321"/>
      <c r="OVH4" s="321"/>
      <c r="OVI4" s="321"/>
      <c r="OVJ4" s="321"/>
      <c r="OVK4" s="321"/>
      <c r="OVL4" s="321"/>
      <c r="OVM4" s="321"/>
      <c r="OVN4" s="321"/>
      <c r="OVO4" s="321"/>
      <c r="OVP4" s="321"/>
      <c r="OVQ4" s="321"/>
      <c r="OVR4" s="321"/>
      <c r="OVS4" s="321"/>
      <c r="OVT4" s="321"/>
      <c r="OVU4" s="321"/>
      <c r="OVV4" s="321"/>
      <c r="OVW4" s="321"/>
      <c r="OVX4" s="321"/>
      <c r="OVY4" s="321"/>
      <c r="OVZ4" s="321"/>
      <c r="OWA4" s="321"/>
      <c r="OWB4" s="321"/>
      <c r="OWC4" s="321"/>
      <c r="OWD4" s="321"/>
      <c r="OWE4" s="321"/>
      <c r="OWF4" s="321"/>
      <c r="OWG4" s="321"/>
      <c r="OWH4" s="321"/>
      <c r="OWI4" s="321"/>
      <c r="OWJ4" s="321"/>
      <c r="OWK4" s="321"/>
      <c r="OWL4" s="321"/>
      <c r="OWM4" s="321"/>
      <c r="OWN4" s="321"/>
      <c r="OWO4" s="321"/>
      <c r="OWP4" s="321"/>
      <c r="OWQ4" s="321"/>
      <c r="OWR4" s="321"/>
      <c r="OWS4" s="321"/>
      <c r="OWT4" s="321"/>
      <c r="OWU4" s="321"/>
      <c r="OWV4" s="321"/>
      <c r="OWW4" s="321"/>
      <c r="OWX4" s="321"/>
      <c r="OWY4" s="321"/>
      <c r="OWZ4" s="321"/>
      <c r="OXA4" s="321"/>
      <c r="OXB4" s="321"/>
      <c r="OXC4" s="321"/>
      <c r="OXD4" s="321"/>
      <c r="OXE4" s="321"/>
      <c r="OXF4" s="321"/>
      <c r="OXG4" s="321"/>
      <c r="OXH4" s="321"/>
      <c r="OXI4" s="321"/>
      <c r="OXJ4" s="321"/>
      <c r="OXK4" s="321"/>
      <c r="OXL4" s="321"/>
      <c r="OXM4" s="321"/>
      <c r="OXN4" s="321"/>
      <c r="OXO4" s="321"/>
      <c r="OXP4" s="321"/>
      <c r="OXQ4" s="321"/>
      <c r="OXR4" s="321"/>
      <c r="OXS4" s="321"/>
      <c r="OXT4" s="321"/>
      <c r="OXU4" s="321"/>
      <c r="OXV4" s="321"/>
      <c r="OXW4" s="321"/>
      <c r="OXX4" s="321"/>
      <c r="OXY4" s="321"/>
      <c r="OXZ4" s="321"/>
      <c r="OYA4" s="321"/>
      <c r="OYB4" s="321"/>
      <c r="OYC4" s="321"/>
      <c r="OYD4" s="321"/>
      <c r="OYE4" s="321"/>
      <c r="OYF4" s="321"/>
      <c r="OYG4" s="321"/>
      <c r="OYH4" s="321"/>
      <c r="OYI4" s="321"/>
      <c r="OYJ4" s="321"/>
      <c r="OYK4" s="321"/>
      <c r="OYL4" s="321"/>
      <c r="OYM4" s="321"/>
      <c r="OYN4" s="321"/>
      <c r="OYO4" s="321"/>
      <c r="OYP4" s="321"/>
      <c r="OYQ4" s="321"/>
      <c r="OYR4" s="321"/>
      <c r="OYS4" s="321"/>
      <c r="OYT4" s="321"/>
      <c r="OYU4" s="321"/>
      <c r="OYV4" s="321"/>
      <c r="OYW4" s="321"/>
      <c r="OYX4" s="321"/>
      <c r="OYY4" s="321"/>
      <c r="OYZ4" s="321"/>
      <c r="OZA4" s="321"/>
      <c r="OZB4" s="321"/>
      <c r="OZC4" s="321"/>
      <c r="OZD4" s="321"/>
      <c r="OZE4" s="321"/>
      <c r="OZF4" s="321"/>
      <c r="OZG4" s="321"/>
      <c r="OZH4" s="321"/>
      <c r="OZI4" s="321"/>
      <c r="OZJ4" s="321"/>
      <c r="OZK4" s="321"/>
      <c r="OZL4" s="321"/>
      <c r="OZM4" s="321"/>
      <c r="OZN4" s="321"/>
      <c r="OZO4" s="321"/>
      <c r="OZP4" s="321"/>
      <c r="OZQ4" s="321"/>
      <c r="OZR4" s="321"/>
      <c r="OZS4" s="321"/>
      <c r="OZT4" s="321"/>
      <c r="OZU4" s="321"/>
      <c r="OZV4" s="321"/>
      <c r="OZW4" s="321"/>
      <c r="OZX4" s="321"/>
      <c r="OZY4" s="321"/>
      <c r="OZZ4" s="321"/>
      <c r="PAA4" s="321"/>
      <c r="PAB4" s="321"/>
      <c r="PAC4" s="321"/>
      <c r="PAD4" s="321"/>
      <c r="PAE4" s="321"/>
      <c r="PAF4" s="321"/>
      <c r="PAG4" s="321"/>
      <c r="PAH4" s="321"/>
      <c r="PAI4" s="321"/>
      <c r="PAJ4" s="321"/>
      <c r="PAK4" s="321"/>
      <c r="PAL4" s="321"/>
      <c r="PAM4" s="321"/>
      <c r="PAN4" s="321"/>
      <c r="PAO4" s="321"/>
      <c r="PAP4" s="321"/>
      <c r="PAQ4" s="321"/>
      <c r="PAR4" s="321"/>
      <c r="PAS4" s="321"/>
      <c r="PAT4" s="321"/>
      <c r="PAU4" s="321"/>
      <c r="PAV4" s="321"/>
      <c r="PAW4" s="321"/>
      <c r="PAX4" s="321"/>
      <c r="PAY4" s="321"/>
      <c r="PAZ4" s="321"/>
      <c r="PBA4" s="321"/>
      <c r="PBB4" s="321"/>
      <c r="PBC4" s="321"/>
      <c r="PBD4" s="321"/>
      <c r="PBE4" s="321"/>
      <c r="PBF4" s="321"/>
      <c r="PBG4" s="321"/>
      <c r="PBH4" s="321"/>
      <c r="PBI4" s="321"/>
      <c r="PBJ4" s="321"/>
      <c r="PBK4" s="321"/>
      <c r="PBL4" s="321"/>
      <c r="PBM4" s="321"/>
      <c r="PBN4" s="321"/>
      <c r="PBO4" s="321"/>
      <c r="PBP4" s="321"/>
      <c r="PBQ4" s="321"/>
      <c r="PBR4" s="321"/>
      <c r="PBS4" s="321"/>
      <c r="PBT4" s="321"/>
      <c r="PBU4" s="321"/>
      <c r="PBV4" s="321"/>
      <c r="PBW4" s="321"/>
      <c r="PBX4" s="321"/>
      <c r="PBY4" s="321"/>
      <c r="PBZ4" s="321"/>
      <c r="PCA4" s="321"/>
      <c r="PCB4" s="321"/>
      <c r="PCC4" s="321"/>
      <c r="PCD4" s="321"/>
      <c r="PCE4" s="321"/>
      <c r="PCF4" s="321"/>
      <c r="PCG4" s="321"/>
      <c r="PCH4" s="321"/>
      <c r="PCI4" s="321"/>
      <c r="PCJ4" s="321"/>
      <c r="PCK4" s="321"/>
      <c r="PCL4" s="321"/>
      <c r="PCM4" s="321"/>
      <c r="PCN4" s="321"/>
      <c r="PCO4" s="321"/>
      <c r="PCP4" s="321"/>
      <c r="PCQ4" s="321"/>
      <c r="PCR4" s="321"/>
      <c r="PCS4" s="321"/>
      <c r="PCT4" s="321"/>
      <c r="PCU4" s="321"/>
      <c r="PCV4" s="321"/>
      <c r="PCW4" s="321"/>
      <c r="PCX4" s="321"/>
      <c r="PCY4" s="321"/>
      <c r="PCZ4" s="321"/>
      <c r="PDA4" s="321"/>
      <c r="PDB4" s="321"/>
      <c r="PDC4" s="321"/>
      <c r="PDD4" s="321"/>
      <c r="PDE4" s="321"/>
      <c r="PDF4" s="321"/>
      <c r="PDG4" s="321"/>
      <c r="PDH4" s="321"/>
      <c r="PDI4" s="321"/>
      <c r="PDJ4" s="321"/>
      <c r="PDK4" s="321"/>
      <c r="PDL4" s="321"/>
      <c r="PDM4" s="321"/>
      <c r="PDN4" s="321"/>
      <c r="PDO4" s="321"/>
      <c r="PDP4" s="321"/>
      <c r="PDQ4" s="321"/>
      <c r="PDR4" s="321"/>
      <c r="PDS4" s="321"/>
      <c r="PDT4" s="321"/>
      <c r="PDU4" s="321"/>
      <c r="PDV4" s="321"/>
      <c r="PDW4" s="321"/>
      <c r="PDX4" s="321"/>
      <c r="PDY4" s="321"/>
      <c r="PDZ4" s="321"/>
      <c r="PEA4" s="321"/>
      <c r="PEB4" s="321"/>
      <c r="PEC4" s="321"/>
      <c r="PED4" s="321"/>
      <c r="PEE4" s="321"/>
      <c r="PEF4" s="321"/>
      <c r="PEG4" s="321"/>
      <c r="PEH4" s="321"/>
      <c r="PEI4" s="321"/>
      <c r="PEJ4" s="321"/>
      <c r="PEK4" s="321"/>
      <c r="PEL4" s="321"/>
      <c r="PEM4" s="321"/>
      <c r="PEN4" s="321"/>
      <c r="PEO4" s="321"/>
      <c r="PEP4" s="321"/>
      <c r="PEQ4" s="321"/>
      <c r="PER4" s="321"/>
      <c r="PES4" s="321"/>
      <c r="PET4" s="321"/>
      <c r="PEU4" s="321"/>
      <c r="PEV4" s="321"/>
      <c r="PEW4" s="321"/>
      <c r="PEX4" s="321"/>
      <c r="PEY4" s="321"/>
      <c r="PEZ4" s="321"/>
      <c r="PFA4" s="321"/>
      <c r="PFB4" s="321"/>
      <c r="PFC4" s="321"/>
      <c r="PFD4" s="321"/>
      <c r="PFE4" s="321"/>
      <c r="PFF4" s="321"/>
      <c r="PFG4" s="321"/>
      <c r="PFH4" s="321"/>
      <c r="PFI4" s="321"/>
      <c r="PFJ4" s="321"/>
      <c r="PFK4" s="321"/>
      <c r="PFL4" s="321"/>
      <c r="PFM4" s="321"/>
      <c r="PFN4" s="321"/>
      <c r="PFO4" s="321"/>
      <c r="PFP4" s="321"/>
      <c r="PFQ4" s="321"/>
      <c r="PFR4" s="321"/>
      <c r="PFS4" s="321"/>
      <c r="PFT4" s="321"/>
      <c r="PFU4" s="321"/>
      <c r="PFV4" s="321"/>
      <c r="PFW4" s="321"/>
      <c r="PFX4" s="321"/>
      <c r="PFY4" s="321"/>
      <c r="PFZ4" s="321"/>
      <c r="PGA4" s="321"/>
      <c r="PGB4" s="321"/>
      <c r="PGC4" s="321"/>
      <c r="PGD4" s="321"/>
      <c r="PGE4" s="321"/>
      <c r="PGF4" s="321"/>
      <c r="PGG4" s="321"/>
      <c r="PGH4" s="321"/>
      <c r="PGI4" s="321"/>
      <c r="PGJ4" s="321"/>
      <c r="PGK4" s="321"/>
      <c r="PGL4" s="321"/>
      <c r="PGM4" s="321"/>
      <c r="PGN4" s="321"/>
      <c r="PGO4" s="321"/>
      <c r="PGP4" s="321"/>
      <c r="PGQ4" s="321"/>
      <c r="PGR4" s="321"/>
      <c r="PGS4" s="321"/>
      <c r="PGT4" s="321"/>
      <c r="PGU4" s="321"/>
      <c r="PGV4" s="321"/>
      <c r="PGW4" s="321"/>
      <c r="PGX4" s="321"/>
      <c r="PGY4" s="321"/>
      <c r="PGZ4" s="321"/>
      <c r="PHA4" s="321"/>
      <c r="PHB4" s="321"/>
      <c r="PHC4" s="321"/>
      <c r="PHD4" s="321"/>
      <c r="PHE4" s="321"/>
      <c r="PHF4" s="321"/>
      <c r="PHG4" s="321"/>
      <c r="PHH4" s="321"/>
      <c r="PHI4" s="321"/>
      <c r="PHJ4" s="321"/>
      <c r="PHK4" s="321"/>
      <c r="PHL4" s="321"/>
      <c r="PHM4" s="321"/>
      <c r="PHN4" s="321"/>
      <c r="PHO4" s="321"/>
      <c r="PHP4" s="321"/>
      <c r="PHQ4" s="321"/>
      <c r="PHR4" s="321"/>
      <c r="PHS4" s="321"/>
      <c r="PHT4" s="321"/>
      <c r="PHU4" s="321"/>
      <c r="PHV4" s="321"/>
      <c r="PHW4" s="321"/>
      <c r="PHX4" s="321"/>
      <c r="PHY4" s="321"/>
      <c r="PHZ4" s="321"/>
      <c r="PIA4" s="321"/>
      <c r="PIB4" s="321"/>
      <c r="PIC4" s="321"/>
      <c r="PID4" s="321"/>
      <c r="PIE4" s="321"/>
      <c r="PIF4" s="321"/>
      <c r="PIG4" s="321"/>
      <c r="PIH4" s="321"/>
      <c r="PII4" s="321"/>
      <c r="PIJ4" s="321"/>
      <c r="PIK4" s="321"/>
      <c r="PIL4" s="321"/>
      <c r="PIM4" s="321"/>
      <c r="PIN4" s="321"/>
      <c r="PIO4" s="321"/>
      <c r="PIP4" s="321"/>
      <c r="PIQ4" s="321"/>
      <c r="PIR4" s="321"/>
      <c r="PIS4" s="321"/>
      <c r="PIT4" s="321"/>
      <c r="PIU4" s="321"/>
      <c r="PIV4" s="321"/>
      <c r="PIW4" s="321"/>
      <c r="PIX4" s="321"/>
      <c r="PIY4" s="321"/>
      <c r="PIZ4" s="321"/>
      <c r="PJA4" s="321"/>
      <c r="PJB4" s="321"/>
      <c r="PJC4" s="321"/>
      <c r="PJD4" s="321"/>
      <c r="PJE4" s="321"/>
      <c r="PJF4" s="321"/>
      <c r="PJG4" s="321"/>
      <c r="PJH4" s="321"/>
      <c r="PJI4" s="321"/>
      <c r="PJJ4" s="321"/>
      <c r="PJK4" s="321"/>
      <c r="PJL4" s="321"/>
      <c r="PJM4" s="321"/>
      <c r="PJN4" s="321"/>
      <c r="PJO4" s="321"/>
      <c r="PJP4" s="321"/>
      <c r="PJQ4" s="321"/>
      <c r="PJR4" s="321"/>
      <c r="PJS4" s="321"/>
      <c r="PJT4" s="321"/>
      <c r="PJU4" s="321"/>
      <c r="PJV4" s="321"/>
      <c r="PJW4" s="321"/>
      <c r="PJX4" s="321"/>
      <c r="PJY4" s="321"/>
      <c r="PJZ4" s="321"/>
      <c r="PKA4" s="321"/>
      <c r="PKB4" s="321"/>
      <c r="PKC4" s="321"/>
      <c r="PKD4" s="321"/>
      <c r="PKE4" s="321"/>
      <c r="PKF4" s="321"/>
      <c r="PKG4" s="321"/>
      <c r="PKH4" s="321"/>
      <c r="PKI4" s="321"/>
      <c r="PKJ4" s="321"/>
      <c r="PKK4" s="321"/>
      <c r="PKL4" s="321"/>
      <c r="PKM4" s="321"/>
      <c r="PKN4" s="321"/>
      <c r="PKO4" s="321"/>
      <c r="PKP4" s="321"/>
      <c r="PKQ4" s="321"/>
      <c r="PKR4" s="321"/>
      <c r="PKS4" s="321"/>
      <c r="PKT4" s="321"/>
      <c r="PKU4" s="321"/>
      <c r="PKV4" s="321"/>
      <c r="PKW4" s="321"/>
      <c r="PKX4" s="321"/>
      <c r="PKY4" s="321"/>
      <c r="PKZ4" s="321"/>
      <c r="PLA4" s="321"/>
      <c r="PLB4" s="321"/>
      <c r="PLC4" s="321"/>
      <c r="PLD4" s="321"/>
      <c r="PLE4" s="321"/>
      <c r="PLF4" s="321"/>
      <c r="PLG4" s="321"/>
      <c r="PLH4" s="321"/>
      <c r="PLI4" s="321"/>
      <c r="PLJ4" s="321"/>
      <c r="PLK4" s="321"/>
      <c r="PLL4" s="321"/>
      <c r="PLM4" s="321"/>
      <c r="PLN4" s="321"/>
      <c r="PLO4" s="321"/>
      <c r="PLP4" s="321"/>
      <c r="PLQ4" s="321"/>
      <c r="PLR4" s="321"/>
      <c r="PLS4" s="321"/>
      <c r="PLT4" s="321"/>
      <c r="PLU4" s="321"/>
      <c r="PLV4" s="321"/>
      <c r="PLW4" s="321"/>
      <c r="PLX4" s="321"/>
      <c r="PLY4" s="321"/>
      <c r="PLZ4" s="321"/>
      <c r="PMA4" s="321"/>
      <c r="PMB4" s="321"/>
      <c r="PMC4" s="321"/>
      <c r="PMD4" s="321"/>
      <c r="PME4" s="321"/>
      <c r="PMF4" s="321"/>
      <c r="PMG4" s="321"/>
      <c r="PMH4" s="321"/>
      <c r="PMI4" s="321"/>
      <c r="PMJ4" s="321"/>
      <c r="PMK4" s="321"/>
      <c r="PML4" s="321"/>
      <c r="PMM4" s="321"/>
      <c r="PMN4" s="321"/>
      <c r="PMO4" s="321"/>
      <c r="PMP4" s="321"/>
      <c r="PMQ4" s="321"/>
      <c r="PMR4" s="321"/>
      <c r="PMS4" s="321"/>
      <c r="PMT4" s="321"/>
      <c r="PMU4" s="321"/>
      <c r="PMV4" s="321"/>
      <c r="PMW4" s="321"/>
      <c r="PMX4" s="321"/>
      <c r="PMY4" s="321"/>
      <c r="PMZ4" s="321"/>
      <c r="PNA4" s="321"/>
      <c r="PNB4" s="321"/>
      <c r="PNC4" s="321"/>
      <c r="PND4" s="321"/>
      <c r="PNE4" s="321"/>
      <c r="PNF4" s="321"/>
      <c r="PNG4" s="321"/>
      <c r="PNH4" s="321"/>
      <c r="PNI4" s="321"/>
      <c r="PNJ4" s="321"/>
      <c r="PNK4" s="321"/>
      <c r="PNL4" s="321"/>
      <c r="PNM4" s="321"/>
      <c r="PNN4" s="321"/>
      <c r="PNO4" s="321"/>
      <c r="PNP4" s="321"/>
      <c r="PNQ4" s="321"/>
      <c r="PNR4" s="321"/>
      <c r="PNS4" s="321"/>
      <c r="PNT4" s="321"/>
      <c r="PNU4" s="321"/>
      <c r="PNV4" s="321"/>
      <c r="PNW4" s="321"/>
      <c r="PNX4" s="321"/>
      <c r="PNY4" s="321"/>
      <c r="PNZ4" s="321"/>
      <c r="POA4" s="321"/>
      <c r="POB4" s="321"/>
      <c r="POC4" s="321"/>
      <c r="POD4" s="321"/>
      <c r="POE4" s="321"/>
      <c r="POF4" s="321"/>
      <c r="POG4" s="321"/>
      <c r="POH4" s="321"/>
      <c r="POI4" s="321"/>
      <c r="POJ4" s="321"/>
      <c r="POK4" s="321"/>
      <c r="POL4" s="321"/>
      <c r="POM4" s="321"/>
      <c r="PON4" s="321"/>
      <c r="POO4" s="321"/>
      <c r="POP4" s="321"/>
      <c r="POQ4" s="321"/>
      <c r="POR4" s="321"/>
      <c r="POS4" s="321"/>
      <c r="POT4" s="321"/>
      <c r="POU4" s="321"/>
      <c r="POV4" s="321"/>
      <c r="POW4" s="321"/>
      <c r="POX4" s="321"/>
      <c r="POY4" s="321"/>
      <c r="POZ4" s="321"/>
      <c r="PPA4" s="321"/>
      <c r="PPB4" s="321"/>
      <c r="PPC4" s="321"/>
      <c r="PPD4" s="321"/>
      <c r="PPE4" s="321"/>
      <c r="PPF4" s="321"/>
      <c r="PPG4" s="321"/>
      <c r="PPH4" s="321"/>
      <c r="PPI4" s="321"/>
      <c r="PPJ4" s="321"/>
      <c r="PPK4" s="321"/>
      <c r="PPL4" s="321"/>
      <c r="PPM4" s="321"/>
      <c r="PPN4" s="321"/>
      <c r="PPO4" s="321"/>
      <c r="PPP4" s="321"/>
      <c r="PPQ4" s="321"/>
      <c r="PPR4" s="321"/>
      <c r="PPS4" s="321"/>
      <c r="PPT4" s="321"/>
      <c r="PPU4" s="321"/>
      <c r="PPV4" s="321"/>
      <c r="PPW4" s="321"/>
      <c r="PPX4" s="321"/>
      <c r="PPY4" s="321"/>
      <c r="PPZ4" s="321"/>
      <c r="PQA4" s="321"/>
      <c r="PQB4" s="321"/>
      <c r="PQC4" s="321"/>
      <c r="PQD4" s="321"/>
      <c r="PQE4" s="321"/>
      <c r="PQF4" s="321"/>
      <c r="PQG4" s="321"/>
      <c r="PQH4" s="321"/>
      <c r="PQI4" s="321"/>
      <c r="PQJ4" s="321"/>
      <c r="PQK4" s="321"/>
      <c r="PQL4" s="321"/>
      <c r="PQM4" s="321"/>
      <c r="PQN4" s="321"/>
      <c r="PQO4" s="321"/>
      <c r="PQP4" s="321"/>
      <c r="PQQ4" s="321"/>
      <c r="PQR4" s="321"/>
      <c r="PQS4" s="321"/>
      <c r="PQT4" s="321"/>
      <c r="PQU4" s="321"/>
      <c r="PQV4" s="321"/>
      <c r="PQW4" s="321"/>
      <c r="PQX4" s="321"/>
      <c r="PQY4" s="321"/>
      <c r="PQZ4" s="321"/>
      <c r="PRA4" s="321"/>
      <c r="PRB4" s="321"/>
      <c r="PRC4" s="321"/>
      <c r="PRD4" s="321"/>
      <c r="PRE4" s="321"/>
      <c r="PRF4" s="321"/>
      <c r="PRG4" s="321"/>
      <c r="PRH4" s="321"/>
      <c r="PRI4" s="321"/>
      <c r="PRJ4" s="321"/>
      <c r="PRK4" s="321"/>
      <c r="PRL4" s="321"/>
      <c r="PRM4" s="321"/>
      <c r="PRN4" s="321"/>
      <c r="PRO4" s="321"/>
      <c r="PRP4" s="321"/>
      <c r="PRQ4" s="321"/>
      <c r="PRR4" s="321"/>
      <c r="PRS4" s="321"/>
      <c r="PRT4" s="321"/>
      <c r="PRU4" s="321"/>
      <c r="PRV4" s="321"/>
      <c r="PRW4" s="321"/>
      <c r="PRX4" s="321"/>
      <c r="PRY4" s="321"/>
      <c r="PRZ4" s="321"/>
      <c r="PSA4" s="321"/>
      <c r="PSB4" s="321"/>
      <c r="PSC4" s="321"/>
      <c r="PSD4" s="321"/>
      <c r="PSE4" s="321"/>
      <c r="PSF4" s="321"/>
      <c r="PSG4" s="321"/>
      <c r="PSH4" s="321"/>
      <c r="PSI4" s="321"/>
      <c r="PSJ4" s="321"/>
      <c r="PSK4" s="321"/>
      <c r="PSL4" s="321"/>
      <c r="PSM4" s="321"/>
      <c r="PSN4" s="321"/>
      <c r="PSO4" s="321"/>
      <c r="PSP4" s="321"/>
      <c r="PSQ4" s="321"/>
      <c r="PSR4" s="321"/>
      <c r="PSS4" s="321"/>
      <c r="PST4" s="321"/>
      <c r="PSU4" s="321"/>
      <c r="PSV4" s="321"/>
      <c r="PSW4" s="321"/>
      <c r="PSX4" s="321"/>
      <c r="PSY4" s="321"/>
      <c r="PSZ4" s="321"/>
      <c r="PTA4" s="321"/>
      <c r="PTB4" s="321"/>
      <c r="PTC4" s="321"/>
      <c r="PTD4" s="321"/>
      <c r="PTE4" s="321"/>
      <c r="PTF4" s="321"/>
      <c r="PTG4" s="321"/>
      <c r="PTH4" s="321"/>
      <c r="PTI4" s="321"/>
      <c r="PTJ4" s="321"/>
      <c r="PTK4" s="321"/>
      <c r="PTL4" s="321"/>
      <c r="PTM4" s="321"/>
      <c r="PTN4" s="321"/>
      <c r="PTO4" s="321"/>
      <c r="PTP4" s="321"/>
      <c r="PTQ4" s="321"/>
      <c r="PTR4" s="321"/>
      <c r="PTS4" s="321"/>
      <c r="PTT4" s="321"/>
      <c r="PTU4" s="321"/>
      <c r="PTV4" s="321"/>
      <c r="PTW4" s="321"/>
      <c r="PTX4" s="321"/>
      <c r="PTY4" s="321"/>
      <c r="PTZ4" s="321"/>
      <c r="PUA4" s="321"/>
      <c r="PUB4" s="321"/>
      <c r="PUC4" s="321"/>
      <c r="PUD4" s="321"/>
      <c r="PUE4" s="321"/>
      <c r="PUF4" s="321"/>
      <c r="PUG4" s="321"/>
      <c r="PUH4" s="321"/>
      <c r="PUI4" s="321"/>
      <c r="PUJ4" s="321"/>
      <c r="PUK4" s="321"/>
      <c r="PUL4" s="321"/>
      <c r="PUM4" s="321"/>
      <c r="PUN4" s="321"/>
      <c r="PUO4" s="321"/>
      <c r="PUP4" s="321"/>
      <c r="PUQ4" s="321"/>
      <c r="PUR4" s="321"/>
      <c r="PUS4" s="321"/>
      <c r="PUT4" s="321"/>
      <c r="PUU4" s="321"/>
      <c r="PUV4" s="321"/>
      <c r="PUW4" s="321"/>
      <c r="PUX4" s="321"/>
      <c r="PUY4" s="321"/>
      <c r="PUZ4" s="321"/>
      <c r="PVA4" s="321"/>
      <c r="PVB4" s="321"/>
      <c r="PVC4" s="321"/>
      <c r="PVD4" s="321"/>
      <c r="PVE4" s="321"/>
      <c r="PVF4" s="321"/>
      <c r="PVG4" s="321"/>
      <c r="PVH4" s="321"/>
      <c r="PVI4" s="321"/>
      <c r="PVJ4" s="321"/>
      <c r="PVK4" s="321"/>
      <c r="PVL4" s="321"/>
      <c r="PVM4" s="321"/>
      <c r="PVN4" s="321"/>
      <c r="PVO4" s="321"/>
      <c r="PVP4" s="321"/>
      <c r="PVQ4" s="321"/>
      <c r="PVR4" s="321"/>
      <c r="PVS4" s="321"/>
      <c r="PVT4" s="321"/>
      <c r="PVU4" s="321"/>
      <c r="PVV4" s="321"/>
      <c r="PVW4" s="321"/>
      <c r="PVX4" s="321"/>
      <c r="PVY4" s="321"/>
      <c r="PVZ4" s="321"/>
      <c r="PWA4" s="321"/>
      <c r="PWB4" s="321"/>
      <c r="PWC4" s="321"/>
      <c r="PWD4" s="321"/>
      <c r="PWE4" s="321"/>
      <c r="PWF4" s="321"/>
      <c r="PWG4" s="321"/>
      <c r="PWH4" s="321"/>
      <c r="PWI4" s="321"/>
      <c r="PWJ4" s="321"/>
      <c r="PWK4" s="321"/>
      <c r="PWL4" s="321"/>
      <c r="PWM4" s="321"/>
      <c r="PWN4" s="321"/>
      <c r="PWO4" s="321"/>
      <c r="PWP4" s="321"/>
      <c r="PWQ4" s="321"/>
      <c r="PWR4" s="321"/>
      <c r="PWS4" s="321"/>
      <c r="PWT4" s="321"/>
      <c r="PWU4" s="321"/>
      <c r="PWV4" s="321"/>
      <c r="PWW4" s="321"/>
      <c r="PWX4" s="321"/>
      <c r="PWY4" s="321"/>
      <c r="PWZ4" s="321"/>
      <c r="PXA4" s="321"/>
      <c r="PXB4" s="321"/>
      <c r="PXC4" s="321"/>
      <c r="PXD4" s="321"/>
      <c r="PXE4" s="321"/>
      <c r="PXF4" s="321"/>
      <c r="PXG4" s="321"/>
      <c r="PXH4" s="321"/>
      <c r="PXI4" s="321"/>
      <c r="PXJ4" s="321"/>
      <c r="PXK4" s="321"/>
      <c r="PXL4" s="321"/>
      <c r="PXM4" s="321"/>
      <c r="PXN4" s="321"/>
      <c r="PXO4" s="321"/>
      <c r="PXP4" s="321"/>
      <c r="PXQ4" s="321"/>
      <c r="PXR4" s="321"/>
      <c r="PXS4" s="321"/>
      <c r="PXT4" s="321"/>
      <c r="PXU4" s="321"/>
      <c r="PXV4" s="321"/>
      <c r="PXW4" s="321"/>
      <c r="PXX4" s="321"/>
      <c r="PXY4" s="321"/>
      <c r="PXZ4" s="321"/>
      <c r="PYA4" s="321"/>
      <c r="PYB4" s="321"/>
      <c r="PYC4" s="321"/>
      <c r="PYD4" s="321"/>
      <c r="PYE4" s="321"/>
      <c r="PYF4" s="321"/>
      <c r="PYG4" s="321"/>
      <c r="PYH4" s="321"/>
      <c r="PYI4" s="321"/>
      <c r="PYJ4" s="321"/>
      <c r="PYK4" s="321"/>
      <c r="PYL4" s="321"/>
      <c r="PYM4" s="321"/>
      <c r="PYN4" s="321"/>
      <c r="PYO4" s="321"/>
      <c r="PYP4" s="321"/>
      <c r="PYQ4" s="321"/>
      <c r="PYR4" s="321"/>
      <c r="PYS4" s="321"/>
      <c r="PYT4" s="321"/>
      <c r="PYU4" s="321"/>
      <c r="PYV4" s="321"/>
      <c r="PYW4" s="321"/>
      <c r="PYX4" s="321"/>
      <c r="PYY4" s="321"/>
      <c r="PYZ4" s="321"/>
      <c r="PZA4" s="321"/>
      <c r="PZB4" s="321"/>
      <c r="PZC4" s="321"/>
      <c r="PZD4" s="321"/>
      <c r="PZE4" s="321"/>
      <c r="PZF4" s="321"/>
      <c r="PZG4" s="321"/>
      <c r="PZH4" s="321"/>
      <c r="PZI4" s="321"/>
      <c r="PZJ4" s="321"/>
      <c r="PZK4" s="321"/>
      <c r="PZL4" s="321"/>
      <c r="PZM4" s="321"/>
      <c r="PZN4" s="321"/>
      <c r="PZO4" s="321"/>
      <c r="PZP4" s="321"/>
      <c r="PZQ4" s="321"/>
      <c r="PZR4" s="321"/>
      <c r="PZS4" s="321"/>
      <c r="PZT4" s="321"/>
      <c r="PZU4" s="321"/>
      <c r="PZV4" s="321"/>
      <c r="PZW4" s="321"/>
      <c r="PZX4" s="321"/>
      <c r="PZY4" s="321"/>
      <c r="PZZ4" s="321"/>
      <c r="QAA4" s="321"/>
      <c r="QAB4" s="321"/>
      <c r="QAC4" s="321"/>
      <c r="QAD4" s="321"/>
      <c r="QAE4" s="321"/>
      <c r="QAF4" s="321"/>
      <c r="QAG4" s="321"/>
      <c r="QAH4" s="321"/>
      <c r="QAI4" s="321"/>
      <c r="QAJ4" s="321"/>
      <c r="QAK4" s="321"/>
      <c r="QAL4" s="321"/>
      <c r="QAM4" s="321"/>
      <c r="QAN4" s="321"/>
      <c r="QAO4" s="321"/>
      <c r="QAP4" s="321"/>
      <c r="QAQ4" s="321"/>
      <c r="QAR4" s="321"/>
      <c r="QAS4" s="321"/>
      <c r="QAT4" s="321"/>
      <c r="QAU4" s="321"/>
      <c r="QAV4" s="321"/>
      <c r="QAW4" s="321"/>
      <c r="QAX4" s="321"/>
      <c r="QAY4" s="321"/>
      <c r="QAZ4" s="321"/>
      <c r="QBA4" s="321"/>
      <c r="QBB4" s="321"/>
      <c r="QBC4" s="321"/>
      <c r="QBD4" s="321"/>
      <c r="QBE4" s="321"/>
      <c r="QBF4" s="321"/>
      <c r="QBG4" s="321"/>
      <c r="QBH4" s="321"/>
      <c r="QBI4" s="321"/>
      <c r="QBJ4" s="321"/>
      <c r="QBK4" s="321"/>
      <c r="QBL4" s="321"/>
      <c r="QBM4" s="321"/>
      <c r="QBN4" s="321"/>
      <c r="QBO4" s="321"/>
      <c r="QBP4" s="321"/>
      <c r="QBQ4" s="321"/>
      <c r="QBR4" s="321"/>
      <c r="QBS4" s="321"/>
      <c r="QBT4" s="321"/>
      <c r="QBU4" s="321"/>
      <c r="QBV4" s="321"/>
      <c r="QBW4" s="321"/>
      <c r="QBX4" s="321"/>
      <c r="QBY4" s="321"/>
      <c r="QBZ4" s="321"/>
      <c r="QCA4" s="321"/>
      <c r="QCB4" s="321"/>
      <c r="QCC4" s="321"/>
      <c r="QCD4" s="321"/>
      <c r="QCE4" s="321"/>
      <c r="QCF4" s="321"/>
      <c r="QCG4" s="321"/>
      <c r="QCH4" s="321"/>
      <c r="QCI4" s="321"/>
      <c r="QCJ4" s="321"/>
      <c r="QCK4" s="321"/>
      <c r="QCL4" s="321"/>
      <c r="QCM4" s="321"/>
      <c r="QCN4" s="321"/>
      <c r="QCO4" s="321"/>
      <c r="QCP4" s="321"/>
      <c r="QCQ4" s="321"/>
      <c r="QCR4" s="321"/>
      <c r="QCS4" s="321"/>
      <c r="QCT4" s="321"/>
      <c r="QCU4" s="321"/>
      <c r="QCV4" s="321"/>
      <c r="QCW4" s="321"/>
      <c r="QCX4" s="321"/>
      <c r="QCY4" s="321"/>
      <c r="QCZ4" s="321"/>
      <c r="QDA4" s="321"/>
      <c r="QDB4" s="321"/>
      <c r="QDC4" s="321"/>
      <c r="QDD4" s="321"/>
      <c r="QDE4" s="321"/>
      <c r="QDF4" s="321"/>
      <c r="QDG4" s="321"/>
      <c r="QDH4" s="321"/>
      <c r="QDI4" s="321"/>
      <c r="QDJ4" s="321"/>
      <c r="QDK4" s="321"/>
      <c r="QDL4" s="321"/>
      <c r="QDM4" s="321"/>
      <c r="QDN4" s="321"/>
      <c r="QDO4" s="321"/>
      <c r="QDP4" s="321"/>
      <c r="QDQ4" s="321"/>
      <c r="QDR4" s="321"/>
      <c r="QDS4" s="321"/>
      <c r="QDT4" s="321"/>
      <c r="QDU4" s="321"/>
      <c r="QDV4" s="321"/>
      <c r="QDW4" s="321"/>
      <c r="QDX4" s="321"/>
      <c r="QDY4" s="321"/>
      <c r="QDZ4" s="321"/>
      <c r="QEA4" s="321"/>
      <c r="QEB4" s="321"/>
      <c r="QEC4" s="321"/>
      <c r="QED4" s="321"/>
      <c r="QEE4" s="321"/>
      <c r="QEF4" s="321"/>
      <c r="QEG4" s="321"/>
      <c r="QEH4" s="321"/>
      <c r="QEI4" s="321"/>
      <c r="QEJ4" s="321"/>
      <c r="QEK4" s="321"/>
      <c r="QEL4" s="321"/>
      <c r="QEM4" s="321"/>
      <c r="QEN4" s="321"/>
      <c r="QEO4" s="321"/>
      <c r="QEP4" s="321"/>
      <c r="QEQ4" s="321"/>
      <c r="QER4" s="321"/>
      <c r="QES4" s="321"/>
      <c r="QET4" s="321"/>
      <c r="QEU4" s="321"/>
      <c r="QEV4" s="321"/>
      <c r="QEW4" s="321"/>
      <c r="QEX4" s="321"/>
      <c r="QEY4" s="321"/>
      <c r="QEZ4" s="321"/>
      <c r="QFA4" s="321"/>
      <c r="QFB4" s="321"/>
      <c r="QFC4" s="321"/>
      <c r="QFD4" s="321"/>
      <c r="QFE4" s="321"/>
      <c r="QFF4" s="321"/>
      <c r="QFG4" s="321"/>
      <c r="QFH4" s="321"/>
      <c r="QFI4" s="321"/>
      <c r="QFJ4" s="321"/>
      <c r="QFK4" s="321"/>
      <c r="QFL4" s="321"/>
      <c r="QFM4" s="321"/>
      <c r="QFN4" s="321"/>
      <c r="QFO4" s="321"/>
      <c r="QFP4" s="321"/>
      <c r="QFQ4" s="321"/>
      <c r="QFR4" s="321"/>
      <c r="QFS4" s="321"/>
      <c r="QFT4" s="321"/>
      <c r="QFU4" s="321"/>
      <c r="QFV4" s="321"/>
      <c r="QFW4" s="321"/>
      <c r="QFX4" s="321"/>
      <c r="QFY4" s="321"/>
      <c r="QFZ4" s="321"/>
      <c r="QGA4" s="321"/>
      <c r="QGB4" s="321"/>
      <c r="QGC4" s="321"/>
      <c r="QGD4" s="321"/>
      <c r="QGE4" s="321"/>
      <c r="QGF4" s="321"/>
      <c r="QGG4" s="321"/>
      <c r="QGH4" s="321"/>
      <c r="QGI4" s="321"/>
      <c r="QGJ4" s="321"/>
      <c r="QGK4" s="321"/>
      <c r="QGL4" s="321"/>
      <c r="QGM4" s="321"/>
      <c r="QGN4" s="321"/>
      <c r="QGO4" s="321"/>
      <c r="QGP4" s="321"/>
      <c r="QGQ4" s="321"/>
      <c r="QGR4" s="321"/>
      <c r="QGS4" s="321"/>
      <c r="QGT4" s="321"/>
      <c r="QGU4" s="321"/>
      <c r="QGV4" s="321"/>
      <c r="QGW4" s="321"/>
      <c r="QGX4" s="321"/>
      <c r="QGY4" s="321"/>
      <c r="QGZ4" s="321"/>
      <c r="QHA4" s="321"/>
      <c r="QHB4" s="321"/>
      <c r="QHC4" s="321"/>
      <c r="QHD4" s="321"/>
      <c r="QHE4" s="321"/>
      <c r="QHF4" s="321"/>
      <c r="QHG4" s="321"/>
      <c r="QHH4" s="321"/>
      <c r="QHI4" s="321"/>
      <c r="QHJ4" s="321"/>
      <c r="QHK4" s="321"/>
      <c r="QHL4" s="321"/>
      <c r="QHM4" s="321"/>
      <c r="QHN4" s="321"/>
      <c r="QHO4" s="321"/>
      <c r="QHP4" s="321"/>
      <c r="QHQ4" s="321"/>
      <c r="QHR4" s="321"/>
      <c r="QHS4" s="321"/>
      <c r="QHT4" s="321"/>
      <c r="QHU4" s="321"/>
      <c r="QHV4" s="321"/>
      <c r="QHW4" s="321"/>
      <c r="QHX4" s="321"/>
      <c r="QHY4" s="321"/>
      <c r="QHZ4" s="321"/>
      <c r="QIA4" s="321"/>
      <c r="QIB4" s="321"/>
      <c r="QIC4" s="321"/>
      <c r="QID4" s="321"/>
      <c r="QIE4" s="321"/>
      <c r="QIF4" s="321"/>
      <c r="QIG4" s="321"/>
      <c r="QIH4" s="321"/>
      <c r="QII4" s="321"/>
      <c r="QIJ4" s="321"/>
      <c r="QIK4" s="321"/>
      <c r="QIL4" s="321"/>
      <c r="QIM4" s="321"/>
      <c r="QIN4" s="321"/>
      <c r="QIO4" s="321"/>
      <c r="QIP4" s="321"/>
      <c r="QIQ4" s="321"/>
      <c r="QIR4" s="321"/>
      <c r="QIS4" s="321"/>
      <c r="QIT4" s="321"/>
      <c r="QIU4" s="321"/>
      <c r="QIV4" s="321"/>
      <c r="QIW4" s="321"/>
      <c r="QIX4" s="321"/>
      <c r="QIY4" s="321"/>
      <c r="QIZ4" s="321"/>
      <c r="QJA4" s="321"/>
      <c r="QJB4" s="321"/>
      <c r="QJC4" s="321"/>
      <c r="QJD4" s="321"/>
      <c r="QJE4" s="321"/>
      <c r="QJF4" s="321"/>
      <c r="QJG4" s="321"/>
      <c r="QJH4" s="321"/>
      <c r="QJI4" s="321"/>
      <c r="QJJ4" s="321"/>
      <c r="QJK4" s="321"/>
      <c r="QJL4" s="321"/>
      <c r="QJM4" s="321"/>
      <c r="QJN4" s="321"/>
      <c r="QJO4" s="321"/>
      <c r="QJP4" s="321"/>
      <c r="QJQ4" s="321"/>
      <c r="QJR4" s="321"/>
      <c r="QJS4" s="321"/>
      <c r="QJT4" s="321"/>
      <c r="QJU4" s="321"/>
      <c r="QJV4" s="321"/>
      <c r="QJW4" s="321"/>
      <c r="QJX4" s="321"/>
      <c r="QJY4" s="321"/>
      <c r="QJZ4" s="321"/>
      <c r="QKA4" s="321"/>
      <c r="QKB4" s="321"/>
      <c r="QKC4" s="321"/>
      <c r="QKD4" s="321"/>
      <c r="QKE4" s="321"/>
      <c r="QKF4" s="321"/>
      <c r="QKG4" s="321"/>
      <c r="QKH4" s="321"/>
      <c r="QKI4" s="321"/>
      <c r="QKJ4" s="321"/>
      <c r="QKK4" s="321"/>
      <c r="QKL4" s="321"/>
      <c r="QKM4" s="321"/>
      <c r="QKN4" s="321"/>
      <c r="QKO4" s="321"/>
      <c r="QKP4" s="321"/>
      <c r="QKQ4" s="321"/>
      <c r="QKR4" s="321"/>
      <c r="QKS4" s="321"/>
      <c r="QKT4" s="321"/>
      <c r="QKU4" s="321"/>
      <c r="QKV4" s="321"/>
      <c r="QKW4" s="321"/>
      <c r="QKX4" s="321"/>
      <c r="QKY4" s="321"/>
      <c r="QKZ4" s="321"/>
      <c r="QLA4" s="321"/>
      <c r="QLB4" s="321"/>
      <c r="QLC4" s="321"/>
      <c r="QLD4" s="321"/>
      <c r="QLE4" s="321"/>
      <c r="QLF4" s="321"/>
      <c r="QLG4" s="321"/>
      <c r="QLH4" s="321"/>
      <c r="QLI4" s="321"/>
      <c r="QLJ4" s="321"/>
      <c r="QLK4" s="321"/>
      <c r="QLL4" s="321"/>
      <c r="QLM4" s="321"/>
      <c r="QLN4" s="321"/>
      <c r="QLO4" s="321"/>
      <c r="QLP4" s="321"/>
      <c r="QLQ4" s="321"/>
      <c r="QLR4" s="321"/>
      <c r="QLS4" s="321"/>
      <c r="QLT4" s="321"/>
      <c r="QLU4" s="321"/>
      <c r="QLV4" s="321"/>
      <c r="QLW4" s="321"/>
      <c r="QLX4" s="321"/>
      <c r="QLY4" s="321"/>
      <c r="QLZ4" s="321"/>
      <c r="QMA4" s="321"/>
      <c r="QMB4" s="321"/>
      <c r="QMC4" s="321"/>
      <c r="QMD4" s="321"/>
      <c r="QME4" s="321"/>
      <c r="QMF4" s="321"/>
      <c r="QMG4" s="321"/>
      <c r="QMH4" s="321"/>
      <c r="QMI4" s="321"/>
      <c r="QMJ4" s="321"/>
      <c r="QMK4" s="321"/>
      <c r="QML4" s="321"/>
      <c r="QMM4" s="321"/>
      <c r="QMN4" s="321"/>
      <c r="QMO4" s="321"/>
      <c r="QMP4" s="321"/>
      <c r="QMQ4" s="321"/>
      <c r="QMR4" s="321"/>
      <c r="QMS4" s="321"/>
      <c r="QMT4" s="321"/>
      <c r="QMU4" s="321"/>
      <c r="QMV4" s="321"/>
      <c r="QMW4" s="321"/>
      <c r="QMX4" s="321"/>
      <c r="QMY4" s="321"/>
      <c r="QMZ4" s="321"/>
      <c r="QNA4" s="321"/>
      <c r="QNB4" s="321"/>
      <c r="QNC4" s="321"/>
      <c r="QND4" s="321"/>
      <c r="QNE4" s="321"/>
      <c r="QNF4" s="321"/>
      <c r="QNG4" s="321"/>
      <c r="QNH4" s="321"/>
      <c r="QNI4" s="321"/>
      <c r="QNJ4" s="321"/>
      <c r="QNK4" s="321"/>
      <c r="QNL4" s="321"/>
      <c r="QNM4" s="321"/>
      <c r="QNN4" s="321"/>
      <c r="QNO4" s="321"/>
      <c r="QNP4" s="321"/>
      <c r="QNQ4" s="321"/>
      <c r="QNR4" s="321"/>
      <c r="QNS4" s="321"/>
      <c r="QNT4" s="321"/>
      <c r="QNU4" s="321"/>
      <c r="QNV4" s="321"/>
      <c r="QNW4" s="321"/>
      <c r="QNX4" s="321"/>
      <c r="QNY4" s="321"/>
      <c r="QNZ4" s="321"/>
      <c r="QOA4" s="321"/>
      <c r="QOB4" s="321"/>
      <c r="QOC4" s="321"/>
      <c r="QOD4" s="321"/>
      <c r="QOE4" s="321"/>
      <c r="QOF4" s="321"/>
      <c r="QOG4" s="321"/>
      <c r="QOH4" s="321"/>
      <c r="QOI4" s="321"/>
      <c r="QOJ4" s="321"/>
      <c r="QOK4" s="321"/>
      <c r="QOL4" s="321"/>
      <c r="QOM4" s="321"/>
      <c r="QON4" s="321"/>
      <c r="QOO4" s="321"/>
      <c r="QOP4" s="321"/>
      <c r="QOQ4" s="321"/>
      <c r="QOR4" s="321"/>
      <c r="QOS4" s="321"/>
      <c r="QOT4" s="321"/>
      <c r="QOU4" s="321"/>
      <c r="QOV4" s="321"/>
      <c r="QOW4" s="321"/>
      <c r="QOX4" s="321"/>
      <c r="QOY4" s="321"/>
      <c r="QOZ4" s="321"/>
      <c r="QPA4" s="321"/>
      <c r="QPB4" s="321"/>
      <c r="QPC4" s="321"/>
      <c r="QPD4" s="321"/>
      <c r="QPE4" s="321"/>
      <c r="QPF4" s="321"/>
      <c r="QPG4" s="321"/>
      <c r="QPH4" s="321"/>
      <c r="QPI4" s="321"/>
      <c r="QPJ4" s="321"/>
      <c r="QPK4" s="321"/>
      <c r="QPL4" s="321"/>
      <c r="QPM4" s="321"/>
      <c r="QPN4" s="321"/>
      <c r="QPO4" s="321"/>
      <c r="QPP4" s="321"/>
      <c r="QPQ4" s="321"/>
      <c r="QPR4" s="321"/>
      <c r="QPS4" s="321"/>
      <c r="QPT4" s="321"/>
      <c r="QPU4" s="321"/>
      <c r="QPV4" s="321"/>
      <c r="QPW4" s="321"/>
      <c r="QPX4" s="321"/>
      <c r="QPY4" s="321"/>
      <c r="QPZ4" s="321"/>
      <c r="QQA4" s="321"/>
      <c r="QQB4" s="321"/>
      <c r="QQC4" s="321"/>
      <c r="QQD4" s="321"/>
      <c r="QQE4" s="321"/>
      <c r="QQF4" s="321"/>
      <c r="QQG4" s="321"/>
      <c r="QQH4" s="321"/>
      <c r="QQI4" s="321"/>
      <c r="QQJ4" s="321"/>
      <c r="QQK4" s="321"/>
      <c r="QQL4" s="321"/>
      <c r="QQM4" s="321"/>
      <c r="QQN4" s="321"/>
      <c r="QQO4" s="321"/>
      <c r="QQP4" s="321"/>
      <c r="QQQ4" s="321"/>
      <c r="QQR4" s="321"/>
      <c r="QQS4" s="321"/>
      <c r="QQT4" s="321"/>
      <c r="QQU4" s="321"/>
      <c r="QQV4" s="321"/>
      <c r="QQW4" s="321"/>
      <c r="QQX4" s="321"/>
      <c r="QQY4" s="321"/>
      <c r="QQZ4" s="321"/>
      <c r="QRA4" s="321"/>
      <c r="QRB4" s="321"/>
      <c r="QRC4" s="321"/>
      <c r="QRD4" s="321"/>
      <c r="QRE4" s="321"/>
      <c r="QRF4" s="321"/>
      <c r="QRG4" s="321"/>
      <c r="QRH4" s="321"/>
      <c r="QRI4" s="321"/>
      <c r="QRJ4" s="321"/>
      <c r="QRK4" s="321"/>
      <c r="QRL4" s="321"/>
      <c r="QRM4" s="321"/>
      <c r="QRN4" s="321"/>
      <c r="QRO4" s="321"/>
      <c r="QRP4" s="321"/>
      <c r="QRQ4" s="321"/>
      <c r="QRR4" s="321"/>
      <c r="QRS4" s="321"/>
      <c r="QRT4" s="321"/>
      <c r="QRU4" s="321"/>
      <c r="QRV4" s="321"/>
      <c r="QRW4" s="321"/>
      <c r="QRX4" s="321"/>
      <c r="QRY4" s="321"/>
      <c r="QRZ4" s="321"/>
      <c r="QSA4" s="321"/>
      <c r="QSB4" s="321"/>
      <c r="QSC4" s="321"/>
      <c r="QSD4" s="321"/>
      <c r="QSE4" s="321"/>
      <c r="QSF4" s="321"/>
      <c r="QSG4" s="321"/>
      <c r="QSH4" s="321"/>
      <c r="QSI4" s="321"/>
      <c r="QSJ4" s="321"/>
      <c r="QSK4" s="321"/>
      <c r="QSL4" s="321"/>
      <c r="QSM4" s="321"/>
      <c r="QSN4" s="321"/>
      <c r="QSO4" s="321"/>
      <c r="QSP4" s="321"/>
      <c r="QSQ4" s="321"/>
      <c r="QSR4" s="321"/>
      <c r="QSS4" s="321"/>
      <c r="QST4" s="321"/>
      <c r="QSU4" s="321"/>
      <c r="QSV4" s="321"/>
      <c r="QSW4" s="321"/>
      <c r="QSX4" s="321"/>
      <c r="QSY4" s="321"/>
      <c r="QSZ4" s="321"/>
      <c r="QTA4" s="321"/>
      <c r="QTB4" s="321"/>
      <c r="QTC4" s="321"/>
      <c r="QTD4" s="321"/>
      <c r="QTE4" s="321"/>
      <c r="QTF4" s="321"/>
      <c r="QTG4" s="321"/>
      <c r="QTH4" s="321"/>
      <c r="QTI4" s="321"/>
      <c r="QTJ4" s="321"/>
      <c r="QTK4" s="321"/>
      <c r="QTL4" s="321"/>
      <c r="QTM4" s="321"/>
      <c r="QTN4" s="321"/>
      <c r="QTO4" s="321"/>
      <c r="QTP4" s="321"/>
      <c r="QTQ4" s="321"/>
      <c r="QTR4" s="321"/>
      <c r="QTS4" s="321"/>
      <c r="QTT4" s="321"/>
      <c r="QTU4" s="321"/>
      <c r="QTV4" s="321"/>
      <c r="QTW4" s="321"/>
      <c r="QTX4" s="321"/>
      <c r="QTY4" s="321"/>
      <c r="QTZ4" s="321"/>
      <c r="QUA4" s="321"/>
      <c r="QUB4" s="321"/>
      <c r="QUC4" s="321"/>
      <c r="QUD4" s="321"/>
      <c r="QUE4" s="321"/>
      <c r="QUF4" s="321"/>
      <c r="QUG4" s="321"/>
      <c r="QUH4" s="321"/>
      <c r="QUI4" s="321"/>
      <c r="QUJ4" s="321"/>
      <c r="QUK4" s="321"/>
      <c r="QUL4" s="321"/>
      <c r="QUM4" s="321"/>
      <c r="QUN4" s="321"/>
      <c r="QUO4" s="321"/>
      <c r="QUP4" s="321"/>
      <c r="QUQ4" s="321"/>
      <c r="QUR4" s="321"/>
      <c r="QUS4" s="321"/>
      <c r="QUT4" s="321"/>
      <c r="QUU4" s="321"/>
      <c r="QUV4" s="321"/>
      <c r="QUW4" s="321"/>
      <c r="QUX4" s="321"/>
      <c r="QUY4" s="321"/>
      <c r="QUZ4" s="321"/>
      <c r="QVA4" s="321"/>
      <c r="QVB4" s="321"/>
      <c r="QVC4" s="321"/>
      <c r="QVD4" s="321"/>
      <c r="QVE4" s="321"/>
      <c r="QVF4" s="321"/>
      <c r="QVG4" s="321"/>
      <c r="QVH4" s="321"/>
      <c r="QVI4" s="321"/>
      <c r="QVJ4" s="321"/>
      <c r="QVK4" s="321"/>
      <c r="QVL4" s="321"/>
      <c r="QVM4" s="321"/>
      <c r="QVN4" s="321"/>
      <c r="QVO4" s="321"/>
      <c r="QVP4" s="321"/>
      <c r="QVQ4" s="321"/>
      <c r="QVR4" s="321"/>
      <c r="QVS4" s="321"/>
      <c r="QVT4" s="321"/>
      <c r="QVU4" s="321"/>
      <c r="QVV4" s="321"/>
      <c r="QVW4" s="321"/>
      <c r="QVX4" s="321"/>
      <c r="QVY4" s="321"/>
      <c r="QVZ4" s="321"/>
      <c r="QWA4" s="321"/>
      <c r="QWB4" s="321"/>
      <c r="QWC4" s="321"/>
      <c r="QWD4" s="321"/>
      <c r="QWE4" s="321"/>
      <c r="QWF4" s="321"/>
      <c r="QWG4" s="321"/>
      <c r="QWH4" s="321"/>
      <c r="QWI4" s="321"/>
      <c r="QWJ4" s="321"/>
      <c r="QWK4" s="321"/>
      <c r="QWL4" s="321"/>
      <c r="QWM4" s="321"/>
      <c r="QWN4" s="321"/>
      <c r="QWO4" s="321"/>
      <c r="QWP4" s="321"/>
      <c r="QWQ4" s="321"/>
      <c r="QWR4" s="321"/>
      <c r="QWS4" s="321"/>
      <c r="QWT4" s="321"/>
      <c r="QWU4" s="321"/>
      <c r="QWV4" s="321"/>
      <c r="QWW4" s="321"/>
      <c r="QWX4" s="321"/>
      <c r="QWY4" s="321"/>
      <c r="QWZ4" s="321"/>
      <c r="QXA4" s="321"/>
      <c r="QXB4" s="321"/>
      <c r="QXC4" s="321"/>
      <c r="QXD4" s="321"/>
      <c r="QXE4" s="321"/>
      <c r="QXF4" s="321"/>
      <c r="QXG4" s="321"/>
      <c r="QXH4" s="321"/>
      <c r="QXI4" s="321"/>
      <c r="QXJ4" s="321"/>
      <c r="QXK4" s="321"/>
      <c r="QXL4" s="321"/>
      <c r="QXM4" s="321"/>
      <c r="QXN4" s="321"/>
      <c r="QXO4" s="321"/>
      <c r="QXP4" s="321"/>
      <c r="QXQ4" s="321"/>
      <c r="QXR4" s="321"/>
      <c r="QXS4" s="321"/>
      <c r="QXT4" s="321"/>
      <c r="QXU4" s="321"/>
      <c r="QXV4" s="321"/>
      <c r="QXW4" s="321"/>
      <c r="QXX4" s="321"/>
      <c r="QXY4" s="321"/>
      <c r="QXZ4" s="321"/>
      <c r="QYA4" s="321"/>
      <c r="QYB4" s="321"/>
      <c r="QYC4" s="321"/>
      <c r="QYD4" s="321"/>
      <c r="QYE4" s="321"/>
      <c r="QYF4" s="321"/>
      <c r="QYG4" s="321"/>
      <c r="QYH4" s="321"/>
      <c r="QYI4" s="321"/>
      <c r="QYJ4" s="321"/>
      <c r="QYK4" s="321"/>
      <c r="QYL4" s="321"/>
      <c r="QYM4" s="321"/>
      <c r="QYN4" s="321"/>
      <c r="QYO4" s="321"/>
      <c r="QYP4" s="321"/>
      <c r="QYQ4" s="321"/>
      <c r="QYR4" s="321"/>
      <c r="QYS4" s="321"/>
      <c r="QYT4" s="321"/>
      <c r="QYU4" s="321"/>
      <c r="QYV4" s="321"/>
      <c r="QYW4" s="321"/>
      <c r="QYX4" s="321"/>
      <c r="QYY4" s="321"/>
      <c r="QYZ4" s="321"/>
      <c r="QZA4" s="321"/>
      <c r="QZB4" s="321"/>
      <c r="QZC4" s="321"/>
      <c r="QZD4" s="321"/>
      <c r="QZE4" s="321"/>
      <c r="QZF4" s="321"/>
      <c r="QZG4" s="321"/>
      <c r="QZH4" s="321"/>
      <c r="QZI4" s="321"/>
      <c r="QZJ4" s="321"/>
      <c r="QZK4" s="321"/>
      <c r="QZL4" s="321"/>
      <c r="QZM4" s="321"/>
      <c r="QZN4" s="321"/>
      <c r="QZO4" s="321"/>
      <c r="QZP4" s="321"/>
      <c r="QZQ4" s="321"/>
      <c r="QZR4" s="321"/>
      <c r="QZS4" s="321"/>
      <c r="QZT4" s="321"/>
      <c r="QZU4" s="321"/>
      <c r="QZV4" s="321"/>
      <c r="QZW4" s="321"/>
      <c r="QZX4" s="321"/>
      <c r="QZY4" s="321"/>
      <c r="QZZ4" s="321"/>
      <c r="RAA4" s="321"/>
      <c r="RAB4" s="321"/>
      <c r="RAC4" s="321"/>
      <c r="RAD4" s="321"/>
      <c r="RAE4" s="321"/>
      <c r="RAF4" s="321"/>
      <c r="RAG4" s="321"/>
      <c r="RAH4" s="321"/>
      <c r="RAI4" s="321"/>
      <c r="RAJ4" s="321"/>
      <c r="RAK4" s="321"/>
      <c r="RAL4" s="321"/>
      <c r="RAM4" s="321"/>
      <c r="RAN4" s="321"/>
      <c r="RAO4" s="321"/>
      <c r="RAP4" s="321"/>
      <c r="RAQ4" s="321"/>
      <c r="RAR4" s="321"/>
      <c r="RAS4" s="321"/>
      <c r="RAT4" s="321"/>
      <c r="RAU4" s="321"/>
      <c r="RAV4" s="321"/>
      <c r="RAW4" s="321"/>
      <c r="RAX4" s="321"/>
      <c r="RAY4" s="321"/>
      <c r="RAZ4" s="321"/>
      <c r="RBA4" s="321"/>
      <c r="RBB4" s="321"/>
      <c r="RBC4" s="321"/>
      <c r="RBD4" s="321"/>
      <c r="RBE4" s="321"/>
      <c r="RBF4" s="321"/>
      <c r="RBG4" s="321"/>
      <c r="RBH4" s="321"/>
      <c r="RBI4" s="321"/>
      <c r="RBJ4" s="321"/>
      <c r="RBK4" s="321"/>
      <c r="RBL4" s="321"/>
      <c r="RBM4" s="321"/>
      <c r="RBN4" s="321"/>
      <c r="RBO4" s="321"/>
      <c r="RBP4" s="321"/>
      <c r="RBQ4" s="321"/>
      <c r="RBR4" s="321"/>
      <c r="RBS4" s="321"/>
      <c r="RBT4" s="321"/>
      <c r="RBU4" s="321"/>
      <c r="RBV4" s="321"/>
      <c r="RBW4" s="321"/>
      <c r="RBX4" s="321"/>
      <c r="RBY4" s="321"/>
      <c r="RBZ4" s="321"/>
      <c r="RCA4" s="321"/>
      <c r="RCB4" s="321"/>
      <c r="RCC4" s="321"/>
      <c r="RCD4" s="321"/>
      <c r="RCE4" s="321"/>
      <c r="RCF4" s="321"/>
      <c r="RCG4" s="321"/>
      <c r="RCH4" s="321"/>
      <c r="RCI4" s="321"/>
      <c r="RCJ4" s="321"/>
      <c r="RCK4" s="321"/>
      <c r="RCL4" s="321"/>
      <c r="RCM4" s="321"/>
      <c r="RCN4" s="321"/>
      <c r="RCO4" s="321"/>
      <c r="RCP4" s="321"/>
      <c r="RCQ4" s="321"/>
      <c r="RCR4" s="321"/>
      <c r="RCS4" s="321"/>
      <c r="RCT4" s="321"/>
      <c r="RCU4" s="321"/>
      <c r="RCV4" s="321"/>
      <c r="RCW4" s="321"/>
      <c r="RCX4" s="321"/>
      <c r="RCY4" s="321"/>
      <c r="RCZ4" s="321"/>
      <c r="RDA4" s="321"/>
      <c r="RDB4" s="321"/>
      <c r="RDC4" s="321"/>
      <c r="RDD4" s="321"/>
      <c r="RDE4" s="321"/>
      <c r="RDF4" s="321"/>
      <c r="RDG4" s="321"/>
      <c r="RDH4" s="321"/>
      <c r="RDI4" s="321"/>
      <c r="RDJ4" s="321"/>
      <c r="RDK4" s="321"/>
      <c r="RDL4" s="321"/>
      <c r="RDM4" s="321"/>
      <c r="RDN4" s="321"/>
      <c r="RDO4" s="321"/>
      <c r="RDP4" s="321"/>
      <c r="RDQ4" s="321"/>
      <c r="RDR4" s="321"/>
      <c r="RDS4" s="321"/>
      <c r="RDT4" s="321"/>
      <c r="RDU4" s="321"/>
      <c r="RDV4" s="321"/>
      <c r="RDW4" s="321"/>
      <c r="RDX4" s="321"/>
      <c r="RDY4" s="321"/>
      <c r="RDZ4" s="321"/>
      <c r="REA4" s="321"/>
      <c r="REB4" s="321"/>
      <c r="REC4" s="321"/>
      <c r="RED4" s="321"/>
      <c r="REE4" s="321"/>
      <c r="REF4" s="321"/>
      <c r="REG4" s="321"/>
      <c r="REH4" s="321"/>
      <c r="REI4" s="321"/>
      <c r="REJ4" s="321"/>
      <c r="REK4" s="321"/>
      <c r="REL4" s="321"/>
      <c r="REM4" s="321"/>
      <c r="REN4" s="321"/>
      <c r="REO4" s="321"/>
      <c r="REP4" s="321"/>
      <c r="REQ4" s="321"/>
      <c r="RER4" s="321"/>
      <c r="RES4" s="321"/>
      <c r="RET4" s="321"/>
      <c r="REU4" s="321"/>
      <c r="REV4" s="321"/>
      <c r="REW4" s="321"/>
      <c r="REX4" s="321"/>
      <c r="REY4" s="321"/>
      <c r="REZ4" s="321"/>
      <c r="RFA4" s="321"/>
      <c r="RFB4" s="321"/>
      <c r="RFC4" s="321"/>
      <c r="RFD4" s="321"/>
      <c r="RFE4" s="321"/>
      <c r="RFF4" s="321"/>
      <c r="RFG4" s="321"/>
      <c r="RFH4" s="321"/>
      <c r="RFI4" s="321"/>
      <c r="RFJ4" s="321"/>
      <c r="RFK4" s="321"/>
      <c r="RFL4" s="321"/>
      <c r="RFM4" s="321"/>
      <c r="RFN4" s="321"/>
      <c r="RFO4" s="321"/>
      <c r="RFP4" s="321"/>
      <c r="RFQ4" s="321"/>
      <c r="RFR4" s="321"/>
      <c r="RFS4" s="321"/>
      <c r="RFT4" s="321"/>
      <c r="RFU4" s="321"/>
      <c r="RFV4" s="321"/>
      <c r="RFW4" s="321"/>
      <c r="RFX4" s="321"/>
      <c r="RFY4" s="321"/>
      <c r="RFZ4" s="321"/>
      <c r="RGA4" s="321"/>
      <c r="RGB4" s="321"/>
      <c r="RGC4" s="321"/>
      <c r="RGD4" s="321"/>
      <c r="RGE4" s="321"/>
      <c r="RGF4" s="321"/>
      <c r="RGG4" s="321"/>
      <c r="RGH4" s="321"/>
      <c r="RGI4" s="321"/>
      <c r="RGJ4" s="321"/>
      <c r="RGK4" s="321"/>
      <c r="RGL4" s="321"/>
      <c r="RGM4" s="321"/>
      <c r="RGN4" s="321"/>
      <c r="RGO4" s="321"/>
      <c r="RGP4" s="321"/>
      <c r="RGQ4" s="321"/>
      <c r="RGR4" s="321"/>
      <c r="RGS4" s="321"/>
      <c r="RGT4" s="321"/>
      <c r="RGU4" s="321"/>
      <c r="RGV4" s="321"/>
      <c r="RGW4" s="321"/>
      <c r="RGX4" s="321"/>
      <c r="RGY4" s="321"/>
      <c r="RGZ4" s="321"/>
      <c r="RHA4" s="321"/>
      <c r="RHB4" s="321"/>
      <c r="RHC4" s="321"/>
      <c r="RHD4" s="321"/>
      <c r="RHE4" s="321"/>
      <c r="RHF4" s="321"/>
      <c r="RHG4" s="321"/>
      <c r="RHH4" s="321"/>
      <c r="RHI4" s="321"/>
      <c r="RHJ4" s="321"/>
      <c r="RHK4" s="321"/>
      <c r="RHL4" s="321"/>
      <c r="RHM4" s="321"/>
      <c r="RHN4" s="321"/>
      <c r="RHO4" s="321"/>
      <c r="RHP4" s="321"/>
      <c r="RHQ4" s="321"/>
      <c r="RHR4" s="321"/>
      <c r="RHS4" s="321"/>
      <c r="RHT4" s="321"/>
      <c r="RHU4" s="321"/>
      <c r="RHV4" s="321"/>
      <c r="RHW4" s="321"/>
      <c r="RHX4" s="321"/>
      <c r="RHY4" s="321"/>
      <c r="RHZ4" s="321"/>
      <c r="RIA4" s="321"/>
      <c r="RIB4" s="321"/>
      <c r="RIC4" s="321"/>
      <c r="RID4" s="321"/>
      <c r="RIE4" s="321"/>
      <c r="RIF4" s="321"/>
      <c r="RIG4" s="321"/>
      <c r="RIH4" s="321"/>
      <c r="RII4" s="321"/>
      <c r="RIJ4" s="321"/>
      <c r="RIK4" s="321"/>
      <c r="RIL4" s="321"/>
      <c r="RIM4" s="321"/>
      <c r="RIN4" s="321"/>
      <c r="RIO4" s="321"/>
      <c r="RIP4" s="321"/>
      <c r="RIQ4" s="321"/>
      <c r="RIR4" s="321"/>
      <c r="RIS4" s="321"/>
      <c r="RIT4" s="321"/>
      <c r="RIU4" s="321"/>
      <c r="RIV4" s="321"/>
      <c r="RIW4" s="321"/>
      <c r="RIX4" s="321"/>
      <c r="RIY4" s="321"/>
      <c r="RIZ4" s="321"/>
      <c r="RJA4" s="321"/>
      <c r="RJB4" s="321"/>
      <c r="RJC4" s="321"/>
      <c r="RJD4" s="321"/>
      <c r="RJE4" s="321"/>
      <c r="RJF4" s="321"/>
      <c r="RJG4" s="321"/>
      <c r="RJH4" s="321"/>
      <c r="RJI4" s="321"/>
      <c r="RJJ4" s="321"/>
      <c r="RJK4" s="321"/>
      <c r="RJL4" s="321"/>
      <c r="RJM4" s="321"/>
      <c r="RJN4" s="321"/>
      <c r="RJO4" s="321"/>
      <c r="RJP4" s="321"/>
      <c r="RJQ4" s="321"/>
      <c r="RJR4" s="321"/>
      <c r="RJS4" s="321"/>
      <c r="RJT4" s="321"/>
      <c r="RJU4" s="321"/>
      <c r="RJV4" s="321"/>
      <c r="RJW4" s="321"/>
      <c r="RJX4" s="321"/>
      <c r="RJY4" s="321"/>
      <c r="RJZ4" s="321"/>
      <c r="RKA4" s="321"/>
      <c r="RKB4" s="321"/>
      <c r="RKC4" s="321"/>
      <c r="RKD4" s="321"/>
      <c r="RKE4" s="321"/>
      <c r="RKF4" s="321"/>
      <c r="RKG4" s="321"/>
      <c r="RKH4" s="321"/>
      <c r="RKI4" s="321"/>
      <c r="RKJ4" s="321"/>
      <c r="RKK4" s="321"/>
      <c r="RKL4" s="321"/>
      <c r="RKM4" s="321"/>
      <c r="RKN4" s="321"/>
      <c r="RKO4" s="321"/>
      <c r="RKP4" s="321"/>
      <c r="RKQ4" s="321"/>
      <c r="RKR4" s="321"/>
      <c r="RKS4" s="321"/>
      <c r="RKT4" s="321"/>
      <c r="RKU4" s="321"/>
      <c r="RKV4" s="321"/>
      <c r="RKW4" s="321"/>
      <c r="RKX4" s="321"/>
      <c r="RKY4" s="321"/>
      <c r="RKZ4" s="321"/>
      <c r="RLA4" s="321"/>
      <c r="RLB4" s="321"/>
      <c r="RLC4" s="321"/>
      <c r="RLD4" s="321"/>
      <c r="RLE4" s="321"/>
      <c r="RLF4" s="321"/>
      <c r="RLG4" s="321"/>
      <c r="RLH4" s="321"/>
      <c r="RLI4" s="321"/>
      <c r="RLJ4" s="321"/>
      <c r="RLK4" s="321"/>
      <c r="RLL4" s="321"/>
      <c r="RLM4" s="321"/>
      <c r="RLN4" s="321"/>
      <c r="RLO4" s="321"/>
      <c r="RLP4" s="321"/>
      <c r="RLQ4" s="321"/>
      <c r="RLR4" s="321"/>
      <c r="RLS4" s="321"/>
      <c r="RLT4" s="321"/>
      <c r="RLU4" s="321"/>
      <c r="RLV4" s="321"/>
      <c r="RLW4" s="321"/>
      <c r="RLX4" s="321"/>
      <c r="RLY4" s="321"/>
      <c r="RLZ4" s="321"/>
      <c r="RMA4" s="321"/>
      <c r="RMB4" s="321"/>
      <c r="RMC4" s="321"/>
      <c r="RMD4" s="321"/>
      <c r="RME4" s="321"/>
      <c r="RMF4" s="321"/>
      <c r="RMG4" s="321"/>
      <c r="RMH4" s="321"/>
      <c r="RMI4" s="321"/>
      <c r="RMJ4" s="321"/>
      <c r="RMK4" s="321"/>
      <c r="RML4" s="321"/>
      <c r="RMM4" s="321"/>
      <c r="RMN4" s="321"/>
      <c r="RMO4" s="321"/>
      <c r="RMP4" s="321"/>
      <c r="RMQ4" s="321"/>
      <c r="RMR4" s="321"/>
      <c r="RMS4" s="321"/>
      <c r="RMT4" s="321"/>
      <c r="RMU4" s="321"/>
      <c r="RMV4" s="321"/>
      <c r="RMW4" s="321"/>
      <c r="RMX4" s="321"/>
      <c r="RMY4" s="321"/>
      <c r="RMZ4" s="321"/>
      <c r="RNA4" s="321"/>
      <c r="RNB4" s="321"/>
      <c r="RNC4" s="321"/>
      <c r="RND4" s="321"/>
      <c r="RNE4" s="321"/>
      <c r="RNF4" s="321"/>
      <c r="RNG4" s="321"/>
      <c r="RNH4" s="321"/>
      <c r="RNI4" s="321"/>
      <c r="RNJ4" s="321"/>
      <c r="RNK4" s="321"/>
      <c r="RNL4" s="321"/>
      <c r="RNM4" s="321"/>
      <c r="RNN4" s="321"/>
      <c r="RNO4" s="321"/>
      <c r="RNP4" s="321"/>
      <c r="RNQ4" s="321"/>
      <c r="RNR4" s="321"/>
      <c r="RNS4" s="321"/>
      <c r="RNT4" s="321"/>
      <c r="RNU4" s="321"/>
      <c r="RNV4" s="321"/>
      <c r="RNW4" s="321"/>
      <c r="RNX4" s="321"/>
      <c r="RNY4" s="321"/>
      <c r="RNZ4" s="321"/>
      <c r="ROA4" s="321"/>
      <c r="ROB4" s="321"/>
      <c r="ROC4" s="321"/>
      <c r="ROD4" s="321"/>
      <c r="ROE4" s="321"/>
      <c r="ROF4" s="321"/>
      <c r="ROG4" s="321"/>
      <c r="ROH4" s="321"/>
      <c r="ROI4" s="321"/>
      <c r="ROJ4" s="321"/>
      <c r="ROK4" s="321"/>
      <c r="ROL4" s="321"/>
      <c r="ROM4" s="321"/>
      <c r="RON4" s="321"/>
      <c r="ROO4" s="321"/>
      <c r="ROP4" s="321"/>
      <c r="ROQ4" s="321"/>
      <c r="ROR4" s="321"/>
      <c r="ROS4" s="321"/>
      <c r="ROT4" s="321"/>
      <c r="ROU4" s="321"/>
      <c r="ROV4" s="321"/>
      <c r="ROW4" s="321"/>
      <c r="ROX4" s="321"/>
      <c r="ROY4" s="321"/>
      <c r="ROZ4" s="321"/>
      <c r="RPA4" s="321"/>
      <c r="RPB4" s="321"/>
      <c r="RPC4" s="321"/>
      <c r="RPD4" s="321"/>
      <c r="RPE4" s="321"/>
      <c r="RPF4" s="321"/>
      <c r="RPG4" s="321"/>
      <c r="RPH4" s="321"/>
      <c r="RPI4" s="321"/>
      <c r="RPJ4" s="321"/>
      <c r="RPK4" s="321"/>
      <c r="RPL4" s="321"/>
      <c r="RPM4" s="321"/>
      <c r="RPN4" s="321"/>
      <c r="RPO4" s="321"/>
      <c r="RPP4" s="321"/>
      <c r="RPQ4" s="321"/>
      <c r="RPR4" s="321"/>
      <c r="RPS4" s="321"/>
      <c r="RPT4" s="321"/>
      <c r="RPU4" s="321"/>
      <c r="RPV4" s="321"/>
      <c r="RPW4" s="321"/>
      <c r="RPX4" s="321"/>
      <c r="RPY4" s="321"/>
      <c r="RPZ4" s="321"/>
      <c r="RQA4" s="321"/>
      <c r="RQB4" s="321"/>
      <c r="RQC4" s="321"/>
      <c r="RQD4" s="321"/>
      <c r="RQE4" s="321"/>
      <c r="RQF4" s="321"/>
      <c r="RQG4" s="321"/>
      <c r="RQH4" s="321"/>
      <c r="RQI4" s="321"/>
      <c r="RQJ4" s="321"/>
      <c r="RQK4" s="321"/>
      <c r="RQL4" s="321"/>
      <c r="RQM4" s="321"/>
      <c r="RQN4" s="321"/>
      <c r="RQO4" s="321"/>
      <c r="RQP4" s="321"/>
      <c r="RQQ4" s="321"/>
      <c r="RQR4" s="321"/>
      <c r="RQS4" s="321"/>
      <c r="RQT4" s="321"/>
      <c r="RQU4" s="321"/>
      <c r="RQV4" s="321"/>
      <c r="RQW4" s="321"/>
      <c r="RQX4" s="321"/>
      <c r="RQY4" s="321"/>
      <c r="RQZ4" s="321"/>
      <c r="RRA4" s="321"/>
      <c r="RRB4" s="321"/>
      <c r="RRC4" s="321"/>
      <c r="RRD4" s="321"/>
      <c r="RRE4" s="321"/>
      <c r="RRF4" s="321"/>
      <c r="RRG4" s="321"/>
      <c r="RRH4" s="321"/>
      <c r="RRI4" s="321"/>
      <c r="RRJ4" s="321"/>
      <c r="RRK4" s="321"/>
      <c r="RRL4" s="321"/>
      <c r="RRM4" s="321"/>
      <c r="RRN4" s="321"/>
      <c r="RRO4" s="321"/>
      <c r="RRP4" s="321"/>
      <c r="RRQ4" s="321"/>
      <c r="RRR4" s="321"/>
      <c r="RRS4" s="321"/>
      <c r="RRT4" s="321"/>
      <c r="RRU4" s="321"/>
      <c r="RRV4" s="321"/>
      <c r="RRW4" s="321"/>
      <c r="RRX4" s="321"/>
      <c r="RRY4" s="321"/>
      <c r="RRZ4" s="321"/>
      <c r="RSA4" s="321"/>
      <c r="RSB4" s="321"/>
      <c r="RSC4" s="321"/>
      <c r="RSD4" s="321"/>
      <c r="RSE4" s="321"/>
      <c r="RSF4" s="321"/>
      <c r="RSG4" s="321"/>
      <c r="RSH4" s="321"/>
      <c r="RSI4" s="321"/>
      <c r="RSJ4" s="321"/>
      <c r="RSK4" s="321"/>
      <c r="RSL4" s="321"/>
      <c r="RSM4" s="321"/>
      <c r="RSN4" s="321"/>
      <c r="RSO4" s="321"/>
      <c r="RSP4" s="321"/>
      <c r="RSQ4" s="321"/>
      <c r="RSR4" s="321"/>
      <c r="RSS4" s="321"/>
      <c r="RST4" s="321"/>
      <c r="RSU4" s="321"/>
      <c r="RSV4" s="321"/>
      <c r="RSW4" s="321"/>
      <c r="RSX4" s="321"/>
      <c r="RSY4" s="321"/>
      <c r="RSZ4" s="321"/>
      <c r="RTA4" s="321"/>
      <c r="RTB4" s="321"/>
      <c r="RTC4" s="321"/>
      <c r="RTD4" s="321"/>
      <c r="RTE4" s="321"/>
      <c r="RTF4" s="321"/>
      <c r="RTG4" s="321"/>
      <c r="RTH4" s="321"/>
      <c r="RTI4" s="321"/>
      <c r="RTJ4" s="321"/>
      <c r="RTK4" s="321"/>
      <c r="RTL4" s="321"/>
      <c r="RTM4" s="321"/>
      <c r="RTN4" s="321"/>
      <c r="RTO4" s="321"/>
      <c r="RTP4" s="321"/>
      <c r="RTQ4" s="321"/>
      <c r="RTR4" s="321"/>
      <c r="RTS4" s="321"/>
      <c r="RTT4" s="321"/>
      <c r="RTU4" s="321"/>
      <c r="RTV4" s="321"/>
      <c r="RTW4" s="321"/>
      <c r="RTX4" s="321"/>
      <c r="RTY4" s="321"/>
      <c r="RTZ4" s="321"/>
      <c r="RUA4" s="321"/>
      <c r="RUB4" s="321"/>
      <c r="RUC4" s="321"/>
      <c r="RUD4" s="321"/>
      <c r="RUE4" s="321"/>
      <c r="RUF4" s="321"/>
      <c r="RUG4" s="321"/>
      <c r="RUH4" s="321"/>
      <c r="RUI4" s="321"/>
      <c r="RUJ4" s="321"/>
      <c r="RUK4" s="321"/>
      <c r="RUL4" s="321"/>
      <c r="RUM4" s="321"/>
      <c r="RUN4" s="321"/>
      <c r="RUO4" s="321"/>
      <c r="RUP4" s="321"/>
      <c r="RUQ4" s="321"/>
      <c r="RUR4" s="321"/>
      <c r="RUS4" s="321"/>
      <c r="RUT4" s="321"/>
      <c r="RUU4" s="321"/>
      <c r="RUV4" s="321"/>
      <c r="RUW4" s="321"/>
      <c r="RUX4" s="321"/>
      <c r="RUY4" s="321"/>
      <c r="RUZ4" s="321"/>
      <c r="RVA4" s="321"/>
      <c r="RVB4" s="321"/>
      <c r="RVC4" s="321"/>
      <c r="RVD4" s="321"/>
      <c r="RVE4" s="321"/>
      <c r="RVF4" s="321"/>
      <c r="RVG4" s="321"/>
      <c r="RVH4" s="321"/>
      <c r="RVI4" s="321"/>
      <c r="RVJ4" s="321"/>
      <c r="RVK4" s="321"/>
      <c r="RVL4" s="321"/>
      <c r="RVM4" s="321"/>
      <c r="RVN4" s="321"/>
      <c r="RVO4" s="321"/>
      <c r="RVP4" s="321"/>
      <c r="RVQ4" s="321"/>
      <c r="RVR4" s="321"/>
      <c r="RVS4" s="321"/>
      <c r="RVT4" s="321"/>
      <c r="RVU4" s="321"/>
      <c r="RVV4" s="321"/>
      <c r="RVW4" s="321"/>
      <c r="RVX4" s="321"/>
      <c r="RVY4" s="321"/>
      <c r="RVZ4" s="321"/>
      <c r="RWA4" s="321"/>
      <c r="RWB4" s="321"/>
      <c r="RWC4" s="321"/>
      <c r="RWD4" s="321"/>
      <c r="RWE4" s="321"/>
      <c r="RWF4" s="321"/>
      <c r="RWG4" s="321"/>
      <c r="RWH4" s="321"/>
      <c r="RWI4" s="321"/>
      <c r="RWJ4" s="321"/>
      <c r="RWK4" s="321"/>
      <c r="RWL4" s="321"/>
      <c r="RWM4" s="321"/>
      <c r="RWN4" s="321"/>
      <c r="RWO4" s="321"/>
      <c r="RWP4" s="321"/>
      <c r="RWQ4" s="321"/>
      <c r="RWR4" s="321"/>
      <c r="RWS4" s="321"/>
      <c r="RWT4" s="321"/>
      <c r="RWU4" s="321"/>
      <c r="RWV4" s="321"/>
      <c r="RWW4" s="321"/>
      <c r="RWX4" s="321"/>
      <c r="RWY4" s="321"/>
      <c r="RWZ4" s="321"/>
      <c r="RXA4" s="321"/>
      <c r="RXB4" s="321"/>
      <c r="RXC4" s="321"/>
      <c r="RXD4" s="321"/>
      <c r="RXE4" s="321"/>
      <c r="RXF4" s="321"/>
      <c r="RXG4" s="321"/>
      <c r="RXH4" s="321"/>
      <c r="RXI4" s="321"/>
      <c r="RXJ4" s="321"/>
      <c r="RXK4" s="321"/>
      <c r="RXL4" s="321"/>
      <c r="RXM4" s="321"/>
      <c r="RXN4" s="321"/>
      <c r="RXO4" s="321"/>
      <c r="RXP4" s="321"/>
      <c r="RXQ4" s="321"/>
      <c r="RXR4" s="321"/>
      <c r="RXS4" s="321"/>
      <c r="RXT4" s="321"/>
      <c r="RXU4" s="321"/>
      <c r="RXV4" s="321"/>
      <c r="RXW4" s="321"/>
      <c r="RXX4" s="321"/>
      <c r="RXY4" s="321"/>
      <c r="RXZ4" s="321"/>
      <c r="RYA4" s="321"/>
      <c r="RYB4" s="321"/>
      <c r="RYC4" s="321"/>
      <c r="RYD4" s="321"/>
      <c r="RYE4" s="321"/>
      <c r="RYF4" s="321"/>
      <c r="RYG4" s="321"/>
      <c r="RYH4" s="321"/>
      <c r="RYI4" s="321"/>
      <c r="RYJ4" s="321"/>
      <c r="RYK4" s="321"/>
      <c r="RYL4" s="321"/>
      <c r="RYM4" s="321"/>
      <c r="RYN4" s="321"/>
      <c r="RYO4" s="321"/>
      <c r="RYP4" s="321"/>
      <c r="RYQ4" s="321"/>
      <c r="RYR4" s="321"/>
      <c r="RYS4" s="321"/>
      <c r="RYT4" s="321"/>
      <c r="RYU4" s="321"/>
      <c r="RYV4" s="321"/>
      <c r="RYW4" s="321"/>
      <c r="RYX4" s="321"/>
      <c r="RYY4" s="321"/>
      <c r="RYZ4" s="321"/>
      <c r="RZA4" s="321"/>
      <c r="RZB4" s="321"/>
      <c r="RZC4" s="321"/>
      <c r="RZD4" s="321"/>
      <c r="RZE4" s="321"/>
      <c r="RZF4" s="321"/>
      <c r="RZG4" s="321"/>
      <c r="RZH4" s="321"/>
      <c r="RZI4" s="321"/>
      <c r="RZJ4" s="321"/>
      <c r="RZK4" s="321"/>
      <c r="RZL4" s="321"/>
      <c r="RZM4" s="321"/>
      <c r="RZN4" s="321"/>
      <c r="RZO4" s="321"/>
      <c r="RZP4" s="321"/>
      <c r="RZQ4" s="321"/>
      <c r="RZR4" s="321"/>
      <c r="RZS4" s="321"/>
      <c r="RZT4" s="321"/>
      <c r="RZU4" s="321"/>
      <c r="RZV4" s="321"/>
      <c r="RZW4" s="321"/>
      <c r="RZX4" s="321"/>
      <c r="RZY4" s="321"/>
      <c r="RZZ4" s="321"/>
      <c r="SAA4" s="321"/>
      <c r="SAB4" s="321"/>
      <c r="SAC4" s="321"/>
      <c r="SAD4" s="321"/>
      <c r="SAE4" s="321"/>
      <c r="SAF4" s="321"/>
      <c r="SAG4" s="321"/>
      <c r="SAH4" s="321"/>
      <c r="SAI4" s="321"/>
      <c r="SAJ4" s="321"/>
      <c r="SAK4" s="321"/>
      <c r="SAL4" s="321"/>
      <c r="SAM4" s="321"/>
      <c r="SAN4" s="321"/>
      <c r="SAO4" s="321"/>
      <c r="SAP4" s="321"/>
      <c r="SAQ4" s="321"/>
      <c r="SAR4" s="321"/>
      <c r="SAS4" s="321"/>
      <c r="SAT4" s="321"/>
      <c r="SAU4" s="321"/>
      <c r="SAV4" s="321"/>
      <c r="SAW4" s="321"/>
      <c r="SAX4" s="321"/>
      <c r="SAY4" s="321"/>
      <c r="SAZ4" s="321"/>
      <c r="SBA4" s="321"/>
      <c r="SBB4" s="321"/>
      <c r="SBC4" s="321"/>
      <c r="SBD4" s="321"/>
      <c r="SBE4" s="321"/>
      <c r="SBF4" s="321"/>
      <c r="SBG4" s="321"/>
      <c r="SBH4" s="321"/>
      <c r="SBI4" s="321"/>
      <c r="SBJ4" s="321"/>
      <c r="SBK4" s="321"/>
      <c r="SBL4" s="321"/>
      <c r="SBM4" s="321"/>
      <c r="SBN4" s="321"/>
      <c r="SBO4" s="321"/>
      <c r="SBP4" s="321"/>
      <c r="SBQ4" s="321"/>
      <c r="SBR4" s="321"/>
      <c r="SBS4" s="321"/>
      <c r="SBT4" s="321"/>
      <c r="SBU4" s="321"/>
      <c r="SBV4" s="321"/>
      <c r="SBW4" s="321"/>
      <c r="SBX4" s="321"/>
      <c r="SBY4" s="321"/>
      <c r="SBZ4" s="321"/>
      <c r="SCA4" s="321"/>
      <c r="SCB4" s="321"/>
      <c r="SCC4" s="321"/>
      <c r="SCD4" s="321"/>
      <c r="SCE4" s="321"/>
      <c r="SCF4" s="321"/>
      <c r="SCG4" s="321"/>
      <c r="SCH4" s="321"/>
      <c r="SCI4" s="321"/>
      <c r="SCJ4" s="321"/>
      <c r="SCK4" s="321"/>
      <c r="SCL4" s="321"/>
      <c r="SCM4" s="321"/>
      <c r="SCN4" s="321"/>
      <c r="SCO4" s="321"/>
      <c r="SCP4" s="321"/>
      <c r="SCQ4" s="321"/>
      <c r="SCR4" s="321"/>
      <c r="SCS4" s="321"/>
      <c r="SCT4" s="321"/>
      <c r="SCU4" s="321"/>
      <c r="SCV4" s="321"/>
      <c r="SCW4" s="321"/>
      <c r="SCX4" s="321"/>
      <c r="SCY4" s="321"/>
      <c r="SCZ4" s="321"/>
      <c r="SDA4" s="321"/>
      <c r="SDB4" s="321"/>
      <c r="SDC4" s="321"/>
      <c r="SDD4" s="321"/>
      <c r="SDE4" s="321"/>
      <c r="SDF4" s="321"/>
      <c r="SDG4" s="321"/>
      <c r="SDH4" s="321"/>
      <c r="SDI4" s="321"/>
      <c r="SDJ4" s="321"/>
      <c r="SDK4" s="321"/>
      <c r="SDL4" s="321"/>
      <c r="SDM4" s="321"/>
      <c r="SDN4" s="321"/>
      <c r="SDO4" s="321"/>
      <c r="SDP4" s="321"/>
      <c r="SDQ4" s="321"/>
      <c r="SDR4" s="321"/>
      <c r="SDS4" s="321"/>
      <c r="SDT4" s="321"/>
      <c r="SDU4" s="321"/>
      <c r="SDV4" s="321"/>
      <c r="SDW4" s="321"/>
      <c r="SDX4" s="321"/>
      <c r="SDY4" s="321"/>
      <c r="SDZ4" s="321"/>
      <c r="SEA4" s="321"/>
      <c r="SEB4" s="321"/>
      <c r="SEC4" s="321"/>
      <c r="SED4" s="321"/>
      <c r="SEE4" s="321"/>
      <c r="SEF4" s="321"/>
      <c r="SEG4" s="321"/>
      <c r="SEH4" s="321"/>
      <c r="SEI4" s="321"/>
      <c r="SEJ4" s="321"/>
      <c r="SEK4" s="321"/>
      <c r="SEL4" s="321"/>
      <c r="SEM4" s="321"/>
      <c r="SEN4" s="321"/>
      <c r="SEO4" s="321"/>
      <c r="SEP4" s="321"/>
      <c r="SEQ4" s="321"/>
      <c r="SER4" s="321"/>
      <c r="SES4" s="321"/>
      <c r="SET4" s="321"/>
      <c r="SEU4" s="321"/>
      <c r="SEV4" s="321"/>
      <c r="SEW4" s="321"/>
      <c r="SEX4" s="321"/>
      <c r="SEY4" s="321"/>
      <c r="SEZ4" s="321"/>
      <c r="SFA4" s="321"/>
      <c r="SFB4" s="321"/>
      <c r="SFC4" s="321"/>
      <c r="SFD4" s="321"/>
      <c r="SFE4" s="321"/>
      <c r="SFF4" s="321"/>
      <c r="SFG4" s="321"/>
      <c r="SFH4" s="321"/>
      <c r="SFI4" s="321"/>
      <c r="SFJ4" s="321"/>
      <c r="SFK4" s="321"/>
      <c r="SFL4" s="321"/>
      <c r="SFM4" s="321"/>
      <c r="SFN4" s="321"/>
      <c r="SFO4" s="321"/>
      <c r="SFP4" s="321"/>
      <c r="SFQ4" s="321"/>
      <c r="SFR4" s="321"/>
      <c r="SFS4" s="321"/>
      <c r="SFT4" s="321"/>
      <c r="SFU4" s="321"/>
      <c r="SFV4" s="321"/>
      <c r="SFW4" s="321"/>
      <c r="SFX4" s="321"/>
      <c r="SFY4" s="321"/>
      <c r="SFZ4" s="321"/>
      <c r="SGA4" s="321"/>
      <c r="SGB4" s="321"/>
      <c r="SGC4" s="321"/>
      <c r="SGD4" s="321"/>
      <c r="SGE4" s="321"/>
      <c r="SGF4" s="321"/>
      <c r="SGG4" s="321"/>
      <c r="SGH4" s="321"/>
      <c r="SGI4" s="321"/>
      <c r="SGJ4" s="321"/>
      <c r="SGK4" s="321"/>
      <c r="SGL4" s="321"/>
      <c r="SGM4" s="321"/>
      <c r="SGN4" s="321"/>
      <c r="SGO4" s="321"/>
      <c r="SGP4" s="321"/>
      <c r="SGQ4" s="321"/>
      <c r="SGR4" s="321"/>
      <c r="SGS4" s="321"/>
      <c r="SGT4" s="321"/>
      <c r="SGU4" s="321"/>
      <c r="SGV4" s="321"/>
      <c r="SGW4" s="321"/>
      <c r="SGX4" s="321"/>
      <c r="SGY4" s="321"/>
      <c r="SGZ4" s="321"/>
      <c r="SHA4" s="321"/>
      <c r="SHB4" s="321"/>
      <c r="SHC4" s="321"/>
      <c r="SHD4" s="321"/>
      <c r="SHE4" s="321"/>
      <c r="SHF4" s="321"/>
      <c r="SHG4" s="321"/>
      <c r="SHH4" s="321"/>
      <c r="SHI4" s="321"/>
      <c r="SHJ4" s="321"/>
      <c r="SHK4" s="321"/>
      <c r="SHL4" s="321"/>
      <c r="SHM4" s="321"/>
      <c r="SHN4" s="321"/>
      <c r="SHO4" s="321"/>
      <c r="SHP4" s="321"/>
      <c r="SHQ4" s="321"/>
      <c r="SHR4" s="321"/>
      <c r="SHS4" s="321"/>
      <c r="SHT4" s="321"/>
      <c r="SHU4" s="321"/>
      <c r="SHV4" s="321"/>
      <c r="SHW4" s="321"/>
      <c r="SHX4" s="321"/>
      <c r="SHY4" s="321"/>
      <c r="SHZ4" s="321"/>
      <c r="SIA4" s="321"/>
      <c r="SIB4" s="321"/>
      <c r="SIC4" s="321"/>
      <c r="SID4" s="321"/>
      <c r="SIE4" s="321"/>
      <c r="SIF4" s="321"/>
      <c r="SIG4" s="321"/>
      <c r="SIH4" s="321"/>
      <c r="SII4" s="321"/>
      <c r="SIJ4" s="321"/>
      <c r="SIK4" s="321"/>
      <c r="SIL4" s="321"/>
      <c r="SIM4" s="321"/>
      <c r="SIN4" s="321"/>
      <c r="SIO4" s="321"/>
      <c r="SIP4" s="321"/>
      <c r="SIQ4" s="321"/>
      <c r="SIR4" s="321"/>
      <c r="SIS4" s="321"/>
      <c r="SIT4" s="321"/>
      <c r="SIU4" s="321"/>
      <c r="SIV4" s="321"/>
      <c r="SIW4" s="321"/>
      <c r="SIX4" s="321"/>
      <c r="SIY4" s="321"/>
      <c r="SIZ4" s="321"/>
      <c r="SJA4" s="321"/>
      <c r="SJB4" s="321"/>
      <c r="SJC4" s="321"/>
      <c r="SJD4" s="321"/>
      <c r="SJE4" s="321"/>
      <c r="SJF4" s="321"/>
      <c r="SJG4" s="321"/>
      <c r="SJH4" s="321"/>
      <c r="SJI4" s="321"/>
      <c r="SJJ4" s="321"/>
      <c r="SJK4" s="321"/>
      <c r="SJL4" s="321"/>
      <c r="SJM4" s="321"/>
      <c r="SJN4" s="321"/>
      <c r="SJO4" s="321"/>
      <c r="SJP4" s="321"/>
      <c r="SJQ4" s="321"/>
      <c r="SJR4" s="321"/>
      <c r="SJS4" s="321"/>
      <c r="SJT4" s="321"/>
      <c r="SJU4" s="321"/>
      <c r="SJV4" s="321"/>
      <c r="SJW4" s="321"/>
      <c r="SJX4" s="321"/>
      <c r="SJY4" s="321"/>
      <c r="SJZ4" s="321"/>
      <c r="SKA4" s="321"/>
      <c r="SKB4" s="321"/>
      <c r="SKC4" s="321"/>
      <c r="SKD4" s="321"/>
      <c r="SKE4" s="321"/>
      <c r="SKF4" s="321"/>
      <c r="SKG4" s="321"/>
      <c r="SKH4" s="321"/>
      <c r="SKI4" s="321"/>
      <c r="SKJ4" s="321"/>
      <c r="SKK4" s="321"/>
      <c r="SKL4" s="321"/>
      <c r="SKM4" s="321"/>
      <c r="SKN4" s="321"/>
      <c r="SKO4" s="321"/>
      <c r="SKP4" s="321"/>
      <c r="SKQ4" s="321"/>
      <c r="SKR4" s="321"/>
      <c r="SKS4" s="321"/>
      <c r="SKT4" s="321"/>
      <c r="SKU4" s="321"/>
      <c r="SKV4" s="321"/>
      <c r="SKW4" s="321"/>
      <c r="SKX4" s="321"/>
      <c r="SKY4" s="321"/>
      <c r="SKZ4" s="321"/>
      <c r="SLA4" s="321"/>
      <c r="SLB4" s="321"/>
      <c r="SLC4" s="321"/>
      <c r="SLD4" s="321"/>
      <c r="SLE4" s="321"/>
      <c r="SLF4" s="321"/>
      <c r="SLG4" s="321"/>
      <c r="SLH4" s="321"/>
      <c r="SLI4" s="321"/>
      <c r="SLJ4" s="321"/>
      <c r="SLK4" s="321"/>
      <c r="SLL4" s="321"/>
      <c r="SLM4" s="321"/>
      <c r="SLN4" s="321"/>
      <c r="SLO4" s="321"/>
      <c r="SLP4" s="321"/>
      <c r="SLQ4" s="321"/>
      <c r="SLR4" s="321"/>
      <c r="SLS4" s="321"/>
      <c r="SLT4" s="321"/>
      <c r="SLU4" s="321"/>
      <c r="SLV4" s="321"/>
      <c r="SLW4" s="321"/>
      <c r="SLX4" s="321"/>
      <c r="SLY4" s="321"/>
      <c r="SLZ4" s="321"/>
      <c r="SMA4" s="321"/>
      <c r="SMB4" s="321"/>
      <c r="SMC4" s="321"/>
      <c r="SMD4" s="321"/>
      <c r="SME4" s="321"/>
      <c r="SMF4" s="321"/>
      <c r="SMG4" s="321"/>
      <c r="SMH4" s="321"/>
      <c r="SMI4" s="321"/>
      <c r="SMJ4" s="321"/>
      <c r="SMK4" s="321"/>
      <c r="SML4" s="321"/>
      <c r="SMM4" s="321"/>
      <c r="SMN4" s="321"/>
      <c r="SMO4" s="321"/>
      <c r="SMP4" s="321"/>
      <c r="SMQ4" s="321"/>
      <c r="SMR4" s="321"/>
      <c r="SMS4" s="321"/>
      <c r="SMT4" s="321"/>
      <c r="SMU4" s="321"/>
      <c r="SMV4" s="321"/>
      <c r="SMW4" s="321"/>
      <c r="SMX4" s="321"/>
      <c r="SMY4" s="321"/>
      <c r="SMZ4" s="321"/>
      <c r="SNA4" s="321"/>
      <c r="SNB4" s="321"/>
      <c r="SNC4" s="321"/>
      <c r="SND4" s="321"/>
      <c r="SNE4" s="321"/>
      <c r="SNF4" s="321"/>
      <c r="SNG4" s="321"/>
      <c r="SNH4" s="321"/>
      <c r="SNI4" s="321"/>
      <c r="SNJ4" s="321"/>
      <c r="SNK4" s="321"/>
      <c r="SNL4" s="321"/>
      <c r="SNM4" s="321"/>
      <c r="SNN4" s="321"/>
      <c r="SNO4" s="321"/>
      <c r="SNP4" s="321"/>
      <c r="SNQ4" s="321"/>
      <c r="SNR4" s="321"/>
      <c r="SNS4" s="321"/>
      <c r="SNT4" s="321"/>
      <c r="SNU4" s="321"/>
      <c r="SNV4" s="321"/>
      <c r="SNW4" s="321"/>
      <c r="SNX4" s="321"/>
      <c r="SNY4" s="321"/>
      <c r="SNZ4" s="321"/>
      <c r="SOA4" s="321"/>
      <c r="SOB4" s="321"/>
      <c r="SOC4" s="321"/>
      <c r="SOD4" s="321"/>
      <c r="SOE4" s="321"/>
      <c r="SOF4" s="321"/>
      <c r="SOG4" s="321"/>
      <c r="SOH4" s="321"/>
      <c r="SOI4" s="321"/>
      <c r="SOJ4" s="321"/>
      <c r="SOK4" s="321"/>
      <c r="SOL4" s="321"/>
      <c r="SOM4" s="321"/>
      <c r="SON4" s="321"/>
      <c r="SOO4" s="321"/>
      <c r="SOP4" s="321"/>
      <c r="SOQ4" s="321"/>
      <c r="SOR4" s="321"/>
      <c r="SOS4" s="321"/>
      <c r="SOT4" s="321"/>
      <c r="SOU4" s="321"/>
      <c r="SOV4" s="321"/>
      <c r="SOW4" s="321"/>
      <c r="SOX4" s="321"/>
      <c r="SOY4" s="321"/>
      <c r="SOZ4" s="321"/>
      <c r="SPA4" s="321"/>
      <c r="SPB4" s="321"/>
      <c r="SPC4" s="321"/>
      <c r="SPD4" s="321"/>
      <c r="SPE4" s="321"/>
      <c r="SPF4" s="321"/>
      <c r="SPG4" s="321"/>
      <c r="SPH4" s="321"/>
      <c r="SPI4" s="321"/>
      <c r="SPJ4" s="321"/>
      <c r="SPK4" s="321"/>
      <c r="SPL4" s="321"/>
      <c r="SPM4" s="321"/>
      <c r="SPN4" s="321"/>
      <c r="SPO4" s="321"/>
      <c r="SPP4" s="321"/>
      <c r="SPQ4" s="321"/>
      <c r="SPR4" s="321"/>
      <c r="SPS4" s="321"/>
      <c r="SPT4" s="321"/>
      <c r="SPU4" s="321"/>
      <c r="SPV4" s="321"/>
      <c r="SPW4" s="321"/>
      <c r="SPX4" s="321"/>
      <c r="SPY4" s="321"/>
      <c r="SPZ4" s="321"/>
      <c r="SQA4" s="321"/>
      <c r="SQB4" s="321"/>
      <c r="SQC4" s="321"/>
      <c r="SQD4" s="321"/>
      <c r="SQE4" s="321"/>
      <c r="SQF4" s="321"/>
      <c r="SQG4" s="321"/>
      <c r="SQH4" s="321"/>
      <c r="SQI4" s="321"/>
      <c r="SQJ4" s="321"/>
      <c r="SQK4" s="321"/>
      <c r="SQL4" s="321"/>
      <c r="SQM4" s="321"/>
      <c r="SQN4" s="321"/>
      <c r="SQO4" s="321"/>
      <c r="SQP4" s="321"/>
      <c r="SQQ4" s="321"/>
      <c r="SQR4" s="321"/>
      <c r="SQS4" s="321"/>
      <c r="SQT4" s="321"/>
      <c r="SQU4" s="321"/>
      <c r="SQV4" s="321"/>
      <c r="SQW4" s="321"/>
      <c r="SQX4" s="321"/>
      <c r="SQY4" s="321"/>
      <c r="SQZ4" s="321"/>
      <c r="SRA4" s="321"/>
      <c r="SRB4" s="321"/>
      <c r="SRC4" s="321"/>
      <c r="SRD4" s="321"/>
      <c r="SRE4" s="321"/>
      <c r="SRF4" s="321"/>
      <c r="SRG4" s="321"/>
      <c r="SRH4" s="321"/>
      <c r="SRI4" s="321"/>
      <c r="SRJ4" s="321"/>
      <c r="SRK4" s="321"/>
      <c r="SRL4" s="321"/>
      <c r="SRM4" s="321"/>
      <c r="SRN4" s="321"/>
      <c r="SRO4" s="321"/>
      <c r="SRP4" s="321"/>
      <c r="SRQ4" s="321"/>
      <c r="SRR4" s="321"/>
      <c r="SRS4" s="321"/>
      <c r="SRT4" s="321"/>
      <c r="SRU4" s="321"/>
      <c r="SRV4" s="321"/>
      <c r="SRW4" s="321"/>
      <c r="SRX4" s="321"/>
      <c r="SRY4" s="321"/>
      <c r="SRZ4" s="321"/>
      <c r="SSA4" s="321"/>
      <c r="SSB4" s="321"/>
      <c r="SSC4" s="321"/>
      <c r="SSD4" s="321"/>
      <c r="SSE4" s="321"/>
      <c r="SSF4" s="321"/>
      <c r="SSG4" s="321"/>
      <c r="SSH4" s="321"/>
      <c r="SSI4" s="321"/>
      <c r="SSJ4" s="321"/>
      <c r="SSK4" s="321"/>
      <c r="SSL4" s="321"/>
      <c r="SSM4" s="321"/>
      <c r="SSN4" s="321"/>
      <c r="SSO4" s="321"/>
      <c r="SSP4" s="321"/>
      <c r="SSQ4" s="321"/>
      <c r="SSR4" s="321"/>
      <c r="SSS4" s="321"/>
      <c r="SST4" s="321"/>
      <c r="SSU4" s="321"/>
      <c r="SSV4" s="321"/>
      <c r="SSW4" s="321"/>
      <c r="SSX4" s="321"/>
      <c r="SSY4" s="321"/>
      <c r="SSZ4" s="321"/>
      <c r="STA4" s="321"/>
      <c r="STB4" s="321"/>
      <c r="STC4" s="321"/>
      <c r="STD4" s="321"/>
      <c r="STE4" s="321"/>
      <c r="STF4" s="321"/>
      <c r="STG4" s="321"/>
      <c r="STH4" s="321"/>
      <c r="STI4" s="321"/>
      <c r="STJ4" s="321"/>
      <c r="STK4" s="321"/>
      <c r="STL4" s="321"/>
      <c r="STM4" s="321"/>
      <c r="STN4" s="321"/>
      <c r="STO4" s="321"/>
      <c r="STP4" s="321"/>
      <c r="STQ4" s="321"/>
      <c r="STR4" s="321"/>
      <c r="STS4" s="321"/>
      <c r="STT4" s="321"/>
      <c r="STU4" s="321"/>
      <c r="STV4" s="321"/>
      <c r="STW4" s="321"/>
      <c r="STX4" s="321"/>
      <c r="STY4" s="321"/>
      <c r="STZ4" s="321"/>
      <c r="SUA4" s="321"/>
      <c r="SUB4" s="321"/>
      <c r="SUC4" s="321"/>
      <c r="SUD4" s="321"/>
      <c r="SUE4" s="321"/>
      <c r="SUF4" s="321"/>
      <c r="SUG4" s="321"/>
      <c r="SUH4" s="321"/>
      <c r="SUI4" s="321"/>
      <c r="SUJ4" s="321"/>
      <c r="SUK4" s="321"/>
      <c r="SUL4" s="321"/>
      <c r="SUM4" s="321"/>
      <c r="SUN4" s="321"/>
      <c r="SUO4" s="321"/>
      <c r="SUP4" s="321"/>
      <c r="SUQ4" s="321"/>
      <c r="SUR4" s="321"/>
      <c r="SUS4" s="321"/>
      <c r="SUT4" s="321"/>
      <c r="SUU4" s="321"/>
      <c r="SUV4" s="321"/>
      <c r="SUW4" s="321"/>
      <c r="SUX4" s="321"/>
      <c r="SUY4" s="321"/>
      <c r="SUZ4" s="321"/>
      <c r="SVA4" s="321"/>
      <c r="SVB4" s="321"/>
      <c r="SVC4" s="321"/>
      <c r="SVD4" s="321"/>
      <c r="SVE4" s="321"/>
      <c r="SVF4" s="321"/>
      <c r="SVG4" s="321"/>
      <c r="SVH4" s="321"/>
      <c r="SVI4" s="321"/>
      <c r="SVJ4" s="321"/>
      <c r="SVK4" s="321"/>
      <c r="SVL4" s="321"/>
      <c r="SVM4" s="321"/>
      <c r="SVN4" s="321"/>
      <c r="SVO4" s="321"/>
      <c r="SVP4" s="321"/>
      <c r="SVQ4" s="321"/>
      <c r="SVR4" s="321"/>
      <c r="SVS4" s="321"/>
      <c r="SVT4" s="321"/>
      <c r="SVU4" s="321"/>
      <c r="SVV4" s="321"/>
      <c r="SVW4" s="321"/>
      <c r="SVX4" s="321"/>
      <c r="SVY4" s="321"/>
      <c r="SVZ4" s="321"/>
      <c r="SWA4" s="321"/>
      <c r="SWB4" s="321"/>
      <c r="SWC4" s="321"/>
      <c r="SWD4" s="321"/>
      <c r="SWE4" s="321"/>
      <c r="SWF4" s="321"/>
      <c r="SWG4" s="321"/>
      <c r="SWH4" s="321"/>
      <c r="SWI4" s="321"/>
      <c r="SWJ4" s="321"/>
      <c r="SWK4" s="321"/>
      <c r="SWL4" s="321"/>
      <c r="SWM4" s="321"/>
      <c r="SWN4" s="321"/>
      <c r="SWO4" s="321"/>
      <c r="SWP4" s="321"/>
      <c r="SWQ4" s="321"/>
      <c r="SWR4" s="321"/>
      <c r="SWS4" s="321"/>
      <c r="SWT4" s="321"/>
      <c r="SWU4" s="321"/>
      <c r="SWV4" s="321"/>
      <c r="SWW4" s="321"/>
      <c r="SWX4" s="321"/>
      <c r="SWY4" s="321"/>
      <c r="SWZ4" s="321"/>
      <c r="SXA4" s="321"/>
      <c r="SXB4" s="321"/>
      <c r="SXC4" s="321"/>
      <c r="SXD4" s="321"/>
      <c r="SXE4" s="321"/>
      <c r="SXF4" s="321"/>
      <c r="SXG4" s="321"/>
      <c r="SXH4" s="321"/>
      <c r="SXI4" s="321"/>
      <c r="SXJ4" s="321"/>
      <c r="SXK4" s="321"/>
      <c r="SXL4" s="321"/>
      <c r="SXM4" s="321"/>
      <c r="SXN4" s="321"/>
      <c r="SXO4" s="321"/>
      <c r="SXP4" s="321"/>
      <c r="SXQ4" s="321"/>
      <c r="SXR4" s="321"/>
      <c r="SXS4" s="321"/>
      <c r="SXT4" s="321"/>
      <c r="SXU4" s="321"/>
      <c r="SXV4" s="321"/>
      <c r="SXW4" s="321"/>
      <c r="SXX4" s="321"/>
      <c r="SXY4" s="321"/>
      <c r="SXZ4" s="321"/>
      <c r="SYA4" s="321"/>
      <c r="SYB4" s="321"/>
      <c r="SYC4" s="321"/>
      <c r="SYD4" s="321"/>
      <c r="SYE4" s="321"/>
      <c r="SYF4" s="321"/>
      <c r="SYG4" s="321"/>
      <c r="SYH4" s="321"/>
      <c r="SYI4" s="321"/>
      <c r="SYJ4" s="321"/>
      <c r="SYK4" s="321"/>
      <c r="SYL4" s="321"/>
      <c r="SYM4" s="321"/>
      <c r="SYN4" s="321"/>
      <c r="SYO4" s="321"/>
      <c r="SYP4" s="321"/>
      <c r="SYQ4" s="321"/>
      <c r="SYR4" s="321"/>
      <c r="SYS4" s="321"/>
      <c r="SYT4" s="321"/>
      <c r="SYU4" s="321"/>
      <c r="SYV4" s="321"/>
      <c r="SYW4" s="321"/>
      <c r="SYX4" s="321"/>
      <c r="SYY4" s="321"/>
      <c r="SYZ4" s="321"/>
      <c r="SZA4" s="321"/>
      <c r="SZB4" s="321"/>
      <c r="SZC4" s="321"/>
      <c r="SZD4" s="321"/>
      <c r="SZE4" s="321"/>
      <c r="SZF4" s="321"/>
      <c r="SZG4" s="321"/>
      <c r="SZH4" s="321"/>
      <c r="SZI4" s="321"/>
      <c r="SZJ4" s="321"/>
      <c r="SZK4" s="321"/>
      <c r="SZL4" s="321"/>
      <c r="SZM4" s="321"/>
      <c r="SZN4" s="321"/>
      <c r="SZO4" s="321"/>
      <c r="SZP4" s="321"/>
      <c r="SZQ4" s="321"/>
      <c r="SZR4" s="321"/>
      <c r="SZS4" s="321"/>
      <c r="SZT4" s="321"/>
      <c r="SZU4" s="321"/>
      <c r="SZV4" s="321"/>
      <c r="SZW4" s="321"/>
      <c r="SZX4" s="321"/>
      <c r="SZY4" s="321"/>
      <c r="SZZ4" s="321"/>
      <c r="TAA4" s="321"/>
      <c r="TAB4" s="321"/>
      <c r="TAC4" s="321"/>
      <c r="TAD4" s="321"/>
      <c r="TAE4" s="321"/>
      <c r="TAF4" s="321"/>
      <c r="TAG4" s="321"/>
      <c r="TAH4" s="321"/>
      <c r="TAI4" s="321"/>
      <c r="TAJ4" s="321"/>
      <c r="TAK4" s="321"/>
      <c r="TAL4" s="321"/>
      <c r="TAM4" s="321"/>
      <c r="TAN4" s="321"/>
      <c r="TAO4" s="321"/>
      <c r="TAP4" s="321"/>
      <c r="TAQ4" s="321"/>
      <c r="TAR4" s="321"/>
      <c r="TAS4" s="321"/>
      <c r="TAT4" s="321"/>
      <c r="TAU4" s="321"/>
      <c r="TAV4" s="321"/>
      <c r="TAW4" s="321"/>
      <c r="TAX4" s="321"/>
      <c r="TAY4" s="321"/>
      <c r="TAZ4" s="321"/>
      <c r="TBA4" s="321"/>
      <c r="TBB4" s="321"/>
      <c r="TBC4" s="321"/>
      <c r="TBD4" s="321"/>
      <c r="TBE4" s="321"/>
      <c r="TBF4" s="321"/>
      <c r="TBG4" s="321"/>
      <c r="TBH4" s="321"/>
      <c r="TBI4" s="321"/>
      <c r="TBJ4" s="321"/>
      <c r="TBK4" s="321"/>
      <c r="TBL4" s="321"/>
      <c r="TBM4" s="321"/>
      <c r="TBN4" s="321"/>
      <c r="TBO4" s="321"/>
      <c r="TBP4" s="321"/>
      <c r="TBQ4" s="321"/>
      <c r="TBR4" s="321"/>
      <c r="TBS4" s="321"/>
      <c r="TBT4" s="321"/>
      <c r="TBU4" s="321"/>
      <c r="TBV4" s="321"/>
      <c r="TBW4" s="321"/>
      <c r="TBX4" s="321"/>
      <c r="TBY4" s="321"/>
      <c r="TBZ4" s="321"/>
      <c r="TCA4" s="321"/>
      <c r="TCB4" s="321"/>
      <c r="TCC4" s="321"/>
      <c r="TCD4" s="321"/>
      <c r="TCE4" s="321"/>
      <c r="TCF4" s="321"/>
      <c r="TCG4" s="321"/>
      <c r="TCH4" s="321"/>
      <c r="TCI4" s="321"/>
      <c r="TCJ4" s="321"/>
      <c r="TCK4" s="321"/>
      <c r="TCL4" s="321"/>
      <c r="TCM4" s="321"/>
      <c r="TCN4" s="321"/>
      <c r="TCO4" s="321"/>
      <c r="TCP4" s="321"/>
      <c r="TCQ4" s="321"/>
      <c r="TCR4" s="321"/>
      <c r="TCS4" s="321"/>
      <c r="TCT4" s="321"/>
      <c r="TCU4" s="321"/>
      <c r="TCV4" s="321"/>
      <c r="TCW4" s="321"/>
      <c r="TCX4" s="321"/>
      <c r="TCY4" s="321"/>
      <c r="TCZ4" s="321"/>
      <c r="TDA4" s="321"/>
      <c r="TDB4" s="321"/>
      <c r="TDC4" s="321"/>
      <c r="TDD4" s="321"/>
      <c r="TDE4" s="321"/>
      <c r="TDF4" s="321"/>
      <c r="TDG4" s="321"/>
      <c r="TDH4" s="321"/>
      <c r="TDI4" s="321"/>
      <c r="TDJ4" s="321"/>
      <c r="TDK4" s="321"/>
      <c r="TDL4" s="321"/>
      <c r="TDM4" s="321"/>
      <c r="TDN4" s="321"/>
      <c r="TDO4" s="321"/>
      <c r="TDP4" s="321"/>
      <c r="TDQ4" s="321"/>
      <c r="TDR4" s="321"/>
      <c r="TDS4" s="321"/>
      <c r="TDT4" s="321"/>
      <c r="TDU4" s="321"/>
      <c r="TDV4" s="321"/>
      <c r="TDW4" s="321"/>
      <c r="TDX4" s="321"/>
      <c r="TDY4" s="321"/>
      <c r="TDZ4" s="321"/>
      <c r="TEA4" s="321"/>
      <c r="TEB4" s="321"/>
      <c r="TEC4" s="321"/>
      <c r="TED4" s="321"/>
      <c r="TEE4" s="321"/>
      <c r="TEF4" s="321"/>
      <c r="TEG4" s="321"/>
      <c r="TEH4" s="321"/>
      <c r="TEI4" s="321"/>
      <c r="TEJ4" s="321"/>
      <c r="TEK4" s="321"/>
      <c r="TEL4" s="321"/>
      <c r="TEM4" s="321"/>
      <c r="TEN4" s="321"/>
      <c r="TEO4" s="321"/>
      <c r="TEP4" s="321"/>
      <c r="TEQ4" s="321"/>
      <c r="TER4" s="321"/>
      <c r="TES4" s="321"/>
      <c r="TET4" s="321"/>
      <c r="TEU4" s="321"/>
      <c r="TEV4" s="321"/>
      <c r="TEW4" s="321"/>
      <c r="TEX4" s="321"/>
      <c r="TEY4" s="321"/>
      <c r="TEZ4" s="321"/>
      <c r="TFA4" s="321"/>
      <c r="TFB4" s="321"/>
      <c r="TFC4" s="321"/>
      <c r="TFD4" s="321"/>
      <c r="TFE4" s="321"/>
      <c r="TFF4" s="321"/>
      <c r="TFG4" s="321"/>
      <c r="TFH4" s="321"/>
      <c r="TFI4" s="321"/>
      <c r="TFJ4" s="321"/>
      <c r="TFK4" s="321"/>
      <c r="TFL4" s="321"/>
      <c r="TFM4" s="321"/>
      <c r="TFN4" s="321"/>
      <c r="TFO4" s="321"/>
      <c r="TFP4" s="321"/>
      <c r="TFQ4" s="321"/>
      <c r="TFR4" s="321"/>
      <c r="TFS4" s="321"/>
      <c r="TFT4" s="321"/>
      <c r="TFU4" s="321"/>
      <c r="TFV4" s="321"/>
      <c r="TFW4" s="321"/>
      <c r="TFX4" s="321"/>
      <c r="TFY4" s="321"/>
      <c r="TFZ4" s="321"/>
      <c r="TGA4" s="321"/>
      <c r="TGB4" s="321"/>
      <c r="TGC4" s="321"/>
      <c r="TGD4" s="321"/>
      <c r="TGE4" s="321"/>
      <c r="TGF4" s="321"/>
      <c r="TGG4" s="321"/>
      <c r="TGH4" s="321"/>
      <c r="TGI4" s="321"/>
      <c r="TGJ4" s="321"/>
      <c r="TGK4" s="321"/>
      <c r="TGL4" s="321"/>
      <c r="TGM4" s="321"/>
      <c r="TGN4" s="321"/>
      <c r="TGO4" s="321"/>
      <c r="TGP4" s="321"/>
      <c r="TGQ4" s="321"/>
      <c r="TGR4" s="321"/>
      <c r="TGS4" s="321"/>
      <c r="TGT4" s="321"/>
      <c r="TGU4" s="321"/>
      <c r="TGV4" s="321"/>
      <c r="TGW4" s="321"/>
      <c r="TGX4" s="321"/>
      <c r="TGY4" s="321"/>
      <c r="TGZ4" s="321"/>
      <c r="THA4" s="321"/>
      <c r="THB4" s="321"/>
      <c r="THC4" s="321"/>
      <c r="THD4" s="321"/>
      <c r="THE4" s="321"/>
      <c r="THF4" s="321"/>
      <c r="THG4" s="321"/>
      <c r="THH4" s="321"/>
      <c r="THI4" s="321"/>
      <c r="THJ4" s="321"/>
      <c r="THK4" s="321"/>
      <c r="THL4" s="321"/>
      <c r="THM4" s="321"/>
      <c r="THN4" s="321"/>
      <c r="THO4" s="321"/>
      <c r="THP4" s="321"/>
      <c r="THQ4" s="321"/>
      <c r="THR4" s="321"/>
      <c r="THS4" s="321"/>
      <c r="THT4" s="321"/>
      <c r="THU4" s="321"/>
      <c r="THV4" s="321"/>
      <c r="THW4" s="321"/>
      <c r="THX4" s="321"/>
      <c r="THY4" s="321"/>
      <c r="THZ4" s="321"/>
      <c r="TIA4" s="321"/>
      <c r="TIB4" s="321"/>
      <c r="TIC4" s="321"/>
      <c r="TID4" s="321"/>
      <c r="TIE4" s="321"/>
      <c r="TIF4" s="321"/>
      <c r="TIG4" s="321"/>
      <c r="TIH4" s="321"/>
      <c r="TII4" s="321"/>
      <c r="TIJ4" s="321"/>
      <c r="TIK4" s="321"/>
      <c r="TIL4" s="321"/>
      <c r="TIM4" s="321"/>
      <c r="TIN4" s="321"/>
      <c r="TIO4" s="321"/>
      <c r="TIP4" s="321"/>
      <c r="TIQ4" s="321"/>
      <c r="TIR4" s="321"/>
      <c r="TIS4" s="321"/>
      <c r="TIT4" s="321"/>
      <c r="TIU4" s="321"/>
      <c r="TIV4" s="321"/>
      <c r="TIW4" s="321"/>
      <c r="TIX4" s="321"/>
      <c r="TIY4" s="321"/>
      <c r="TIZ4" s="321"/>
      <c r="TJA4" s="321"/>
      <c r="TJB4" s="321"/>
      <c r="TJC4" s="321"/>
      <c r="TJD4" s="321"/>
      <c r="TJE4" s="321"/>
      <c r="TJF4" s="321"/>
      <c r="TJG4" s="321"/>
      <c r="TJH4" s="321"/>
      <c r="TJI4" s="321"/>
      <c r="TJJ4" s="321"/>
      <c r="TJK4" s="321"/>
      <c r="TJL4" s="321"/>
      <c r="TJM4" s="321"/>
      <c r="TJN4" s="321"/>
      <c r="TJO4" s="321"/>
      <c r="TJP4" s="321"/>
      <c r="TJQ4" s="321"/>
      <c r="TJR4" s="321"/>
      <c r="TJS4" s="321"/>
      <c r="TJT4" s="321"/>
      <c r="TJU4" s="321"/>
      <c r="TJV4" s="321"/>
      <c r="TJW4" s="321"/>
      <c r="TJX4" s="321"/>
      <c r="TJY4" s="321"/>
      <c r="TJZ4" s="321"/>
      <c r="TKA4" s="321"/>
      <c r="TKB4" s="321"/>
      <c r="TKC4" s="321"/>
      <c r="TKD4" s="321"/>
      <c r="TKE4" s="321"/>
      <c r="TKF4" s="321"/>
      <c r="TKG4" s="321"/>
      <c r="TKH4" s="321"/>
      <c r="TKI4" s="321"/>
      <c r="TKJ4" s="321"/>
      <c r="TKK4" s="321"/>
      <c r="TKL4" s="321"/>
      <c r="TKM4" s="321"/>
      <c r="TKN4" s="321"/>
      <c r="TKO4" s="321"/>
      <c r="TKP4" s="321"/>
      <c r="TKQ4" s="321"/>
      <c r="TKR4" s="321"/>
      <c r="TKS4" s="321"/>
      <c r="TKT4" s="321"/>
      <c r="TKU4" s="321"/>
      <c r="TKV4" s="321"/>
      <c r="TKW4" s="321"/>
      <c r="TKX4" s="321"/>
      <c r="TKY4" s="321"/>
      <c r="TKZ4" s="321"/>
      <c r="TLA4" s="321"/>
      <c r="TLB4" s="321"/>
      <c r="TLC4" s="321"/>
      <c r="TLD4" s="321"/>
      <c r="TLE4" s="321"/>
      <c r="TLF4" s="321"/>
      <c r="TLG4" s="321"/>
      <c r="TLH4" s="321"/>
      <c r="TLI4" s="321"/>
      <c r="TLJ4" s="321"/>
      <c r="TLK4" s="321"/>
      <c r="TLL4" s="321"/>
      <c r="TLM4" s="321"/>
      <c r="TLN4" s="321"/>
      <c r="TLO4" s="321"/>
      <c r="TLP4" s="321"/>
      <c r="TLQ4" s="321"/>
      <c r="TLR4" s="321"/>
      <c r="TLS4" s="321"/>
      <c r="TLT4" s="321"/>
      <c r="TLU4" s="321"/>
      <c r="TLV4" s="321"/>
      <c r="TLW4" s="321"/>
      <c r="TLX4" s="321"/>
      <c r="TLY4" s="321"/>
      <c r="TLZ4" s="321"/>
      <c r="TMA4" s="321"/>
      <c r="TMB4" s="321"/>
      <c r="TMC4" s="321"/>
      <c r="TMD4" s="321"/>
      <c r="TME4" s="321"/>
      <c r="TMF4" s="321"/>
      <c r="TMG4" s="321"/>
      <c r="TMH4" s="321"/>
      <c r="TMI4" s="321"/>
      <c r="TMJ4" s="321"/>
      <c r="TMK4" s="321"/>
      <c r="TML4" s="321"/>
      <c r="TMM4" s="321"/>
      <c r="TMN4" s="321"/>
      <c r="TMO4" s="321"/>
      <c r="TMP4" s="321"/>
      <c r="TMQ4" s="321"/>
      <c r="TMR4" s="321"/>
      <c r="TMS4" s="321"/>
      <c r="TMT4" s="321"/>
      <c r="TMU4" s="321"/>
      <c r="TMV4" s="321"/>
      <c r="TMW4" s="321"/>
      <c r="TMX4" s="321"/>
      <c r="TMY4" s="321"/>
      <c r="TMZ4" s="321"/>
      <c r="TNA4" s="321"/>
      <c r="TNB4" s="321"/>
      <c r="TNC4" s="321"/>
      <c r="TND4" s="321"/>
      <c r="TNE4" s="321"/>
      <c r="TNF4" s="321"/>
      <c r="TNG4" s="321"/>
      <c r="TNH4" s="321"/>
      <c r="TNI4" s="321"/>
      <c r="TNJ4" s="321"/>
      <c r="TNK4" s="321"/>
      <c r="TNL4" s="321"/>
      <c r="TNM4" s="321"/>
      <c r="TNN4" s="321"/>
      <c r="TNO4" s="321"/>
      <c r="TNP4" s="321"/>
      <c r="TNQ4" s="321"/>
      <c r="TNR4" s="321"/>
      <c r="TNS4" s="321"/>
      <c r="TNT4" s="321"/>
      <c r="TNU4" s="321"/>
      <c r="TNV4" s="321"/>
      <c r="TNW4" s="321"/>
      <c r="TNX4" s="321"/>
      <c r="TNY4" s="321"/>
      <c r="TNZ4" s="321"/>
      <c r="TOA4" s="321"/>
      <c r="TOB4" s="321"/>
      <c r="TOC4" s="321"/>
      <c r="TOD4" s="321"/>
      <c r="TOE4" s="321"/>
      <c r="TOF4" s="321"/>
      <c r="TOG4" s="321"/>
      <c r="TOH4" s="321"/>
      <c r="TOI4" s="321"/>
      <c r="TOJ4" s="321"/>
      <c r="TOK4" s="321"/>
      <c r="TOL4" s="321"/>
      <c r="TOM4" s="321"/>
      <c r="TON4" s="321"/>
      <c r="TOO4" s="321"/>
      <c r="TOP4" s="321"/>
      <c r="TOQ4" s="321"/>
      <c r="TOR4" s="321"/>
      <c r="TOS4" s="321"/>
      <c r="TOT4" s="321"/>
      <c r="TOU4" s="321"/>
      <c r="TOV4" s="321"/>
      <c r="TOW4" s="321"/>
      <c r="TOX4" s="321"/>
      <c r="TOY4" s="321"/>
      <c r="TOZ4" s="321"/>
      <c r="TPA4" s="321"/>
      <c r="TPB4" s="321"/>
      <c r="TPC4" s="321"/>
      <c r="TPD4" s="321"/>
      <c r="TPE4" s="321"/>
      <c r="TPF4" s="321"/>
      <c r="TPG4" s="321"/>
      <c r="TPH4" s="321"/>
      <c r="TPI4" s="321"/>
      <c r="TPJ4" s="321"/>
      <c r="TPK4" s="321"/>
      <c r="TPL4" s="321"/>
      <c r="TPM4" s="321"/>
      <c r="TPN4" s="321"/>
      <c r="TPO4" s="321"/>
      <c r="TPP4" s="321"/>
      <c r="TPQ4" s="321"/>
      <c r="TPR4" s="321"/>
      <c r="TPS4" s="321"/>
      <c r="TPT4" s="321"/>
      <c r="TPU4" s="321"/>
      <c r="TPV4" s="321"/>
      <c r="TPW4" s="321"/>
      <c r="TPX4" s="321"/>
      <c r="TPY4" s="321"/>
      <c r="TPZ4" s="321"/>
      <c r="TQA4" s="321"/>
      <c r="TQB4" s="321"/>
      <c r="TQC4" s="321"/>
      <c r="TQD4" s="321"/>
      <c r="TQE4" s="321"/>
      <c r="TQF4" s="321"/>
      <c r="TQG4" s="321"/>
      <c r="TQH4" s="321"/>
      <c r="TQI4" s="321"/>
      <c r="TQJ4" s="321"/>
      <c r="TQK4" s="321"/>
      <c r="TQL4" s="321"/>
      <c r="TQM4" s="321"/>
      <c r="TQN4" s="321"/>
      <c r="TQO4" s="321"/>
      <c r="TQP4" s="321"/>
      <c r="TQQ4" s="321"/>
      <c r="TQR4" s="321"/>
      <c r="TQS4" s="321"/>
      <c r="TQT4" s="321"/>
      <c r="TQU4" s="321"/>
      <c r="TQV4" s="321"/>
      <c r="TQW4" s="321"/>
      <c r="TQX4" s="321"/>
      <c r="TQY4" s="321"/>
      <c r="TQZ4" s="321"/>
      <c r="TRA4" s="321"/>
      <c r="TRB4" s="321"/>
      <c r="TRC4" s="321"/>
      <c r="TRD4" s="321"/>
      <c r="TRE4" s="321"/>
      <c r="TRF4" s="321"/>
      <c r="TRG4" s="321"/>
      <c r="TRH4" s="321"/>
      <c r="TRI4" s="321"/>
      <c r="TRJ4" s="321"/>
      <c r="TRK4" s="321"/>
      <c r="TRL4" s="321"/>
      <c r="TRM4" s="321"/>
      <c r="TRN4" s="321"/>
      <c r="TRO4" s="321"/>
      <c r="TRP4" s="321"/>
      <c r="TRQ4" s="321"/>
      <c r="TRR4" s="321"/>
      <c r="TRS4" s="321"/>
      <c r="TRT4" s="321"/>
      <c r="TRU4" s="321"/>
      <c r="TRV4" s="321"/>
      <c r="TRW4" s="321"/>
      <c r="TRX4" s="321"/>
      <c r="TRY4" s="321"/>
      <c r="TRZ4" s="321"/>
      <c r="TSA4" s="321"/>
      <c r="TSB4" s="321"/>
      <c r="TSC4" s="321"/>
      <c r="TSD4" s="321"/>
      <c r="TSE4" s="321"/>
      <c r="TSF4" s="321"/>
      <c r="TSG4" s="321"/>
      <c r="TSH4" s="321"/>
      <c r="TSI4" s="321"/>
      <c r="TSJ4" s="321"/>
      <c r="TSK4" s="321"/>
      <c r="TSL4" s="321"/>
      <c r="TSM4" s="321"/>
      <c r="TSN4" s="321"/>
      <c r="TSO4" s="321"/>
      <c r="TSP4" s="321"/>
      <c r="TSQ4" s="321"/>
      <c r="TSR4" s="321"/>
      <c r="TSS4" s="321"/>
      <c r="TST4" s="321"/>
      <c r="TSU4" s="321"/>
      <c r="TSV4" s="321"/>
      <c r="TSW4" s="321"/>
      <c r="TSX4" s="321"/>
      <c r="TSY4" s="321"/>
      <c r="TSZ4" s="321"/>
      <c r="TTA4" s="321"/>
      <c r="TTB4" s="321"/>
      <c r="TTC4" s="321"/>
      <c r="TTD4" s="321"/>
      <c r="TTE4" s="321"/>
      <c r="TTF4" s="321"/>
      <c r="TTG4" s="321"/>
      <c r="TTH4" s="321"/>
      <c r="TTI4" s="321"/>
      <c r="TTJ4" s="321"/>
      <c r="TTK4" s="321"/>
      <c r="TTL4" s="321"/>
      <c r="TTM4" s="321"/>
      <c r="TTN4" s="321"/>
      <c r="TTO4" s="321"/>
      <c r="TTP4" s="321"/>
      <c r="TTQ4" s="321"/>
      <c r="TTR4" s="321"/>
      <c r="TTS4" s="321"/>
      <c r="TTT4" s="321"/>
      <c r="TTU4" s="321"/>
      <c r="TTV4" s="321"/>
      <c r="TTW4" s="321"/>
      <c r="TTX4" s="321"/>
      <c r="TTY4" s="321"/>
      <c r="TTZ4" s="321"/>
      <c r="TUA4" s="321"/>
      <c r="TUB4" s="321"/>
      <c r="TUC4" s="321"/>
      <c r="TUD4" s="321"/>
      <c r="TUE4" s="321"/>
      <c r="TUF4" s="321"/>
      <c r="TUG4" s="321"/>
      <c r="TUH4" s="321"/>
      <c r="TUI4" s="321"/>
      <c r="TUJ4" s="321"/>
      <c r="TUK4" s="321"/>
      <c r="TUL4" s="321"/>
      <c r="TUM4" s="321"/>
      <c r="TUN4" s="321"/>
      <c r="TUO4" s="321"/>
      <c r="TUP4" s="321"/>
      <c r="TUQ4" s="321"/>
      <c r="TUR4" s="321"/>
      <c r="TUS4" s="321"/>
      <c r="TUT4" s="321"/>
      <c r="TUU4" s="321"/>
      <c r="TUV4" s="321"/>
      <c r="TUW4" s="321"/>
      <c r="TUX4" s="321"/>
      <c r="TUY4" s="321"/>
      <c r="TUZ4" s="321"/>
      <c r="TVA4" s="321"/>
      <c r="TVB4" s="321"/>
      <c r="TVC4" s="321"/>
      <c r="TVD4" s="321"/>
      <c r="TVE4" s="321"/>
      <c r="TVF4" s="321"/>
      <c r="TVG4" s="321"/>
      <c r="TVH4" s="321"/>
      <c r="TVI4" s="321"/>
      <c r="TVJ4" s="321"/>
      <c r="TVK4" s="321"/>
      <c r="TVL4" s="321"/>
      <c r="TVM4" s="321"/>
      <c r="TVN4" s="321"/>
      <c r="TVO4" s="321"/>
      <c r="TVP4" s="321"/>
      <c r="TVQ4" s="321"/>
      <c r="TVR4" s="321"/>
      <c r="TVS4" s="321"/>
      <c r="TVT4" s="321"/>
      <c r="TVU4" s="321"/>
      <c r="TVV4" s="321"/>
      <c r="TVW4" s="321"/>
      <c r="TVX4" s="321"/>
      <c r="TVY4" s="321"/>
      <c r="TVZ4" s="321"/>
      <c r="TWA4" s="321"/>
      <c r="TWB4" s="321"/>
      <c r="TWC4" s="321"/>
      <c r="TWD4" s="321"/>
      <c r="TWE4" s="321"/>
      <c r="TWF4" s="321"/>
      <c r="TWG4" s="321"/>
      <c r="TWH4" s="321"/>
      <c r="TWI4" s="321"/>
      <c r="TWJ4" s="321"/>
      <c r="TWK4" s="321"/>
      <c r="TWL4" s="321"/>
      <c r="TWM4" s="321"/>
      <c r="TWN4" s="321"/>
      <c r="TWO4" s="321"/>
      <c r="TWP4" s="321"/>
      <c r="TWQ4" s="321"/>
      <c r="TWR4" s="321"/>
      <c r="TWS4" s="321"/>
      <c r="TWT4" s="321"/>
      <c r="TWU4" s="321"/>
      <c r="TWV4" s="321"/>
      <c r="TWW4" s="321"/>
      <c r="TWX4" s="321"/>
      <c r="TWY4" s="321"/>
      <c r="TWZ4" s="321"/>
      <c r="TXA4" s="321"/>
      <c r="TXB4" s="321"/>
      <c r="TXC4" s="321"/>
      <c r="TXD4" s="321"/>
      <c r="TXE4" s="321"/>
      <c r="TXF4" s="321"/>
      <c r="TXG4" s="321"/>
      <c r="TXH4" s="321"/>
      <c r="TXI4" s="321"/>
      <c r="TXJ4" s="321"/>
      <c r="TXK4" s="321"/>
      <c r="TXL4" s="321"/>
      <c r="TXM4" s="321"/>
      <c r="TXN4" s="321"/>
      <c r="TXO4" s="321"/>
      <c r="TXP4" s="321"/>
      <c r="TXQ4" s="321"/>
      <c r="TXR4" s="321"/>
      <c r="TXS4" s="321"/>
      <c r="TXT4" s="321"/>
      <c r="TXU4" s="321"/>
      <c r="TXV4" s="321"/>
      <c r="TXW4" s="321"/>
      <c r="TXX4" s="321"/>
      <c r="TXY4" s="321"/>
      <c r="TXZ4" s="321"/>
      <c r="TYA4" s="321"/>
      <c r="TYB4" s="321"/>
      <c r="TYC4" s="321"/>
      <c r="TYD4" s="321"/>
      <c r="TYE4" s="321"/>
      <c r="TYF4" s="321"/>
      <c r="TYG4" s="321"/>
      <c r="TYH4" s="321"/>
      <c r="TYI4" s="321"/>
      <c r="TYJ4" s="321"/>
      <c r="TYK4" s="321"/>
      <c r="TYL4" s="321"/>
      <c r="TYM4" s="321"/>
      <c r="TYN4" s="321"/>
      <c r="TYO4" s="321"/>
      <c r="TYP4" s="321"/>
      <c r="TYQ4" s="321"/>
      <c r="TYR4" s="321"/>
      <c r="TYS4" s="321"/>
      <c r="TYT4" s="321"/>
      <c r="TYU4" s="321"/>
      <c r="TYV4" s="321"/>
      <c r="TYW4" s="321"/>
      <c r="TYX4" s="321"/>
      <c r="TYY4" s="321"/>
      <c r="TYZ4" s="321"/>
      <c r="TZA4" s="321"/>
      <c r="TZB4" s="321"/>
      <c r="TZC4" s="321"/>
      <c r="TZD4" s="321"/>
      <c r="TZE4" s="321"/>
      <c r="TZF4" s="321"/>
      <c r="TZG4" s="321"/>
      <c r="TZH4" s="321"/>
      <c r="TZI4" s="321"/>
      <c r="TZJ4" s="321"/>
      <c r="TZK4" s="321"/>
      <c r="TZL4" s="321"/>
      <c r="TZM4" s="321"/>
      <c r="TZN4" s="321"/>
      <c r="TZO4" s="321"/>
      <c r="TZP4" s="321"/>
      <c r="TZQ4" s="321"/>
      <c r="TZR4" s="321"/>
      <c r="TZS4" s="321"/>
      <c r="TZT4" s="321"/>
      <c r="TZU4" s="321"/>
      <c r="TZV4" s="321"/>
      <c r="TZW4" s="321"/>
      <c r="TZX4" s="321"/>
      <c r="TZY4" s="321"/>
      <c r="TZZ4" s="321"/>
      <c r="UAA4" s="321"/>
      <c r="UAB4" s="321"/>
      <c r="UAC4" s="321"/>
      <c r="UAD4" s="321"/>
      <c r="UAE4" s="321"/>
      <c r="UAF4" s="321"/>
      <c r="UAG4" s="321"/>
      <c r="UAH4" s="321"/>
      <c r="UAI4" s="321"/>
      <c r="UAJ4" s="321"/>
      <c r="UAK4" s="321"/>
      <c r="UAL4" s="321"/>
      <c r="UAM4" s="321"/>
      <c r="UAN4" s="321"/>
      <c r="UAO4" s="321"/>
      <c r="UAP4" s="321"/>
      <c r="UAQ4" s="321"/>
      <c r="UAR4" s="321"/>
      <c r="UAS4" s="321"/>
      <c r="UAT4" s="321"/>
      <c r="UAU4" s="321"/>
      <c r="UAV4" s="321"/>
      <c r="UAW4" s="321"/>
      <c r="UAX4" s="321"/>
      <c r="UAY4" s="321"/>
      <c r="UAZ4" s="321"/>
      <c r="UBA4" s="321"/>
      <c r="UBB4" s="321"/>
      <c r="UBC4" s="321"/>
      <c r="UBD4" s="321"/>
      <c r="UBE4" s="321"/>
      <c r="UBF4" s="321"/>
      <c r="UBG4" s="321"/>
      <c r="UBH4" s="321"/>
      <c r="UBI4" s="321"/>
      <c r="UBJ4" s="321"/>
      <c r="UBK4" s="321"/>
      <c r="UBL4" s="321"/>
      <c r="UBM4" s="321"/>
      <c r="UBN4" s="321"/>
      <c r="UBO4" s="321"/>
      <c r="UBP4" s="321"/>
      <c r="UBQ4" s="321"/>
      <c r="UBR4" s="321"/>
      <c r="UBS4" s="321"/>
      <c r="UBT4" s="321"/>
      <c r="UBU4" s="321"/>
      <c r="UBV4" s="321"/>
      <c r="UBW4" s="321"/>
      <c r="UBX4" s="321"/>
      <c r="UBY4" s="321"/>
      <c r="UBZ4" s="321"/>
      <c r="UCA4" s="321"/>
      <c r="UCB4" s="321"/>
      <c r="UCC4" s="321"/>
      <c r="UCD4" s="321"/>
      <c r="UCE4" s="321"/>
      <c r="UCF4" s="321"/>
      <c r="UCG4" s="321"/>
      <c r="UCH4" s="321"/>
      <c r="UCI4" s="321"/>
      <c r="UCJ4" s="321"/>
      <c r="UCK4" s="321"/>
      <c r="UCL4" s="321"/>
      <c r="UCM4" s="321"/>
      <c r="UCN4" s="321"/>
      <c r="UCO4" s="321"/>
      <c r="UCP4" s="321"/>
      <c r="UCQ4" s="321"/>
      <c r="UCR4" s="321"/>
      <c r="UCS4" s="321"/>
      <c r="UCT4" s="321"/>
      <c r="UCU4" s="321"/>
      <c r="UCV4" s="321"/>
      <c r="UCW4" s="321"/>
      <c r="UCX4" s="321"/>
      <c r="UCY4" s="321"/>
      <c r="UCZ4" s="321"/>
      <c r="UDA4" s="321"/>
      <c r="UDB4" s="321"/>
      <c r="UDC4" s="321"/>
      <c r="UDD4" s="321"/>
      <c r="UDE4" s="321"/>
      <c r="UDF4" s="321"/>
      <c r="UDG4" s="321"/>
      <c r="UDH4" s="321"/>
      <c r="UDI4" s="321"/>
      <c r="UDJ4" s="321"/>
      <c r="UDK4" s="321"/>
      <c r="UDL4" s="321"/>
      <c r="UDM4" s="321"/>
      <c r="UDN4" s="321"/>
      <c r="UDO4" s="321"/>
      <c r="UDP4" s="321"/>
      <c r="UDQ4" s="321"/>
      <c r="UDR4" s="321"/>
      <c r="UDS4" s="321"/>
      <c r="UDT4" s="321"/>
      <c r="UDU4" s="321"/>
      <c r="UDV4" s="321"/>
      <c r="UDW4" s="321"/>
      <c r="UDX4" s="321"/>
      <c r="UDY4" s="321"/>
      <c r="UDZ4" s="321"/>
      <c r="UEA4" s="321"/>
      <c r="UEB4" s="321"/>
      <c r="UEC4" s="321"/>
      <c r="UED4" s="321"/>
      <c r="UEE4" s="321"/>
      <c r="UEF4" s="321"/>
      <c r="UEG4" s="321"/>
      <c r="UEH4" s="321"/>
      <c r="UEI4" s="321"/>
      <c r="UEJ4" s="321"/>
      <c r="UEK4" s="321"/>
      <c r="UEL4" s="321"/>
      <c r="UEM4" s="321"/>
      <c r="UEN4" s="321"/>
      <c r="UEO4" s="321"/>
      <c r="UEP4" s="321"/>
      <c r="UEQ4" s="321"/>
      <c r="UER4" s="321"/>
      <c r="UES4" s="321"/>
      <c r="UET4" s="321"/>
      <c r="UEU4" s="321"/>
      <c r="UEV4" s="321"/>
      <c r="UEW4" s="321"/>
      <c r="UEX4" s="321"/>
      <c r="UEY4" s="321"/>
      <c r="UEZ4" s="321"/>
      <c r="UFA4" s="321"/>
      <c r="UFB4" s="321"/>
      <c r="UFC4" s="321"/>
      <c r="UFD4" s="321"/>
      <c r="UFE4" s="321"/>
      <c r="UFF4" s="321"/>
      <c r="UFG4" s="321"/>
      <c r="UFH4" s="321"/>
      <c r="UFI4" s="321"/>
      <c r="UFJ4" s="321"/>
      <c r="UFK4" s="321"/>
      <c r="UFL4" s="321"/>
      <c r="UFM4" s="321"/>
      <c r="UFN4" s="321"/>
      <c r="UFO4" s="321"/>
      <c r="UFP4" s="321"/>
      <c r="UFQ4" s="321"/>
      <c r="UFR4" s="321"/>
      <c r="UFS4" s="321"/>
      <c r="UFT4" s="321"/>
      <c r="UFU4" s="321"/>
      <c r="UFV4" s="321"/>
      <c r="UFW4" s="321"/>
      <c r="UFX4" s="321"/>
      <c r="UFY4" s="321"/>
      <c r="UFZ4" s="321"/>
      <c r="UGA4" s="321"/>
      <c r="UGB4" s="321"/>
      <c r="UGC4" s="321"/>
      <c r="UGD4" s="321"/>
      <c r="UGE4" s="321"/>
      <c r="UGF4" s="321"/>
      <c r="UGG4" s="321"/>
      <c r="UGH4" s="321"/>
      <c r="UGI4" s="321"/>
      <c r="UGJ4" s="321"/>
      <c r="UGK4" s="321"/>
      <c r="UGL4" s="321"/>
      <c r="UGM4" s="321"/>
      <c r="UGN4" s="321"/>
      <c r="UGO4" s="321"/>
      <c r="UGP4" s="321"/>
      <c r="UGQ4" s="321"/>
      <c r="UGR4" s="321"/>
      <c r="UGS4" s="321"/>
      <c r="UGT4" s="321"/>
      <c r="UGU4" s="321"/>
      <c r="UGV4" s="321"/>
      <c r="UGW4" s="321"/>
      <c r="UGX4" s="321"/>
      <c r="UGY4" s="321"/>
      <c r="UGZ4" s="321"/>
      <c r="UHA4" s="321"/>
      <c r="UHB4" s="321"/>
      <c r="UHC4" s="321"/>
      <c r="UHD4" s="321"/>
      <c r="UHE4" s="321"/>
      <c r="UHF4" s="321"/>
      <c r="UHG4" s="321"/>
      <c r="UHH4" s="321"/>
      <c r="UHI4" s="321"/>
      <c r="UHJ4" s="321"/>
      <c r="UHK4" s="321"/>
      <c r="UHL4" s="321"/>
      <c r="UHM4" s="321"/>
      <c r="UHN4" s="321"/>
      <c r="UHO4" s="321"/>
      <c r="UHP4" s="321"/>
      <c r="UHQ4" s="321"/>
      <c r="UHR4" s="321"/>
      <c r="UHS4" s="321"/>
      <c r="UHT4" s="321"/>
      <c r="UHU4" s="321"/>
      <c r="UHV4" s="321"/>
      <c r="UHW4" s="321"/>
      <c r="UHX4" s="321"/>
      <c r="UHY4" s="321"/>
      <c r="UHZ4" s="321"/>
      <c r="UIA4" s="321"/>
      <c r="UIB4" s="321"/>
      <c r="UIC4" s="321"/>
      <c r="UID4" s="321"/>
      <c r="UIE4" s="321"/>
      <c r="UIF4" s="321"/>
      <c r="UIG4" s="321"/>
      <c r="UIH4" s="321"/>
      <c r="UII4" s="321"/>
      <c r="UIJ4" s="321"/>
      <c r="UIK4" s="321"/>
      <c r="UIL4" s="321"/>
      <c r="UIM4" s="321"/>
      <c r="UIN4" s="321"/>
      <c r="UIO4" s="321"/>
      <c r="UIP4" s="321"/>
      <c r="UIQ4" s="321"/>
      <c r="UIR4" s="321"/>
      <c r="UIS4" s="321"/>
      <c r="UIT4" s="321"/>
      <c r="UIU4" s="321"/>
      <c r="UIV4" s="321"/>
      <c r="UIW4" s="321"/>
      <c r="UIX4" s="321"/>
      <c r="UIY4" s="321"/>
      <c r="UIZ4" s="321"/>
      <c r="UJA4" s="321"/>
      <c r="UJB4" s="321"/>
      <c r="UJC4" s="321"/>
      <c r="UJD4" s="321"/>
      <c r="UJE4" s="321"/>
      <c r="UJF4" s="321"/>
      <c r="UJG4" s="321"/>
      <c r="UJH4" s="321"/>
      <c r="UJI4" s="321"/>
      <c r="UJJ4" s="321"/>
      <c r="UJK4" s="321"/>
      <c r="UJL4" s="321"/>
      <c r="UJM4" s="321"/>
      <c r="UJN4" s="321"/>
      <c r="UJO4" s="321"/>
      <c r="UJP4" s="321"/>
      <c r="UJQ4" s="321"/>
      <c r="UJR4" s="321"/>
      <c r="UJS4" s="321"/>
      <c r="UJT4" s="321"/>
      <c r="UJU4" s="321"/>
      <c r="UJV4" s="321"/>
      <c r="UJW4" s="321"/>
      <c r="UJX4" s="321"/>
      <c r="UJY4" s="321"/>
      <c r="UJZ4" s="321"/>
      <c r="UKA4" s="321"/>
      <c r="UKB4" s="321"/>
      <c r="UKC4" s="321"/>
      <c r="UKD4" s="321"/>
      <c r="UKE4" s="321"/>
      <c r="UKF4" s="321"/>
      <c r="UKG4" s="321"/>
      <c r="UKH4" s="321"/>
      <c r="UKI4" s="321"/>
      <c r="UKJ4" s="321"/>
      <c r="UKK4" s="321"/>
      <c r="UKL4" s="321"/>
      <c r="UKM4" s="321"/>
      <c r="UKN4" s="321"/>
      <c r="UKO4" s="321"/>
      <c r="UKP4" s="321"/>
      <c r="UKQ4" s="321"/>
      <c r="UKR4" s="321"/>
      <c r="UKS4" s="321"/>
      <c r="UKT4" s="321"/>
      <c r="UKU4" s="321"/>
      <c r="UKV4" s="321"/>
      <c r="UKW4" s="321"/>
      <c r="UKX4" s="321"/>
      <c r="UKY4" s="321"/>
      <c r="UKZ4" s="321"/>
      <c r="ULA4" s="321"/>
      <c r="ULB4" s="321"/>
      <c r="ULC4" s="321"/>
      <c r="ULD4" s="321"/>
      <c r="ULE4" s="321"/>
      <c r="ULF4" s="321"/>
      <c r="ULG4" s="321"/>
      <c r="ULH4" s="321"/>
      <c r="ULI4" s="321"/>
      <c r="ULJ4" s="321"/>
      <c r="ULK4" s="321"/>
      <c r="ULL4" s="321"/>
      <c r="ULM4" s="321"/>
      <c r="ULN4" s="321"/>
      <c r="ULO4" s="321"/>
      <c r="ULP4" s="321"/>
      <c r="ULQ4" s="321"/>
      <c r="ULR4" s="321"/>
      <c r="ULS4" s="321"/>
      <c r="ULT4" s="321"/>
      <c r="ULU4" s="321"/>
      <c r="ULV4" s="321"/>
      <c r="ULW4" s="321"/>
      <c r="ULX4" s="321"/>
      <c r="ULY4" s="321"/>
      <c r="ULZ4" s="321"/>
      <c r="UMA4" s="321"/>
      <c r="UMB4" s="321"/>
      <c r="UMC4" s="321"/>
      <c r="UMD4" s="321"/>
      <c r="UME4" s="321"/>
      <c r="UMF4" s="321"/>
      <c r="UMG4" s="321"/>
      <c r="UMH4" s="321"/>
      <c r="UMI4" s="321"/>
      <c r="UMJ4" s="321"/>
      <c r="UMK4" s="321"/>
      <c r="UML4" s="321"/>
      <c r="UMM4" s="321"/>
      <c r="UMN4" s="321"/>
      <c r="UMO4" s="321"/>
      <c r="UMP4" s="321"/>
      <c r="UMQ4" s="321"/>
      <c r="UMR4" s="321"/>
      <c r="UMS4" s="321"/>
      <c r="UMT4" s="321"/>
      <c r="UMU4" s="321"/>
      <c r="UMV4" s="321"/>
      <c r="UMW4" s="321"/>
      <c r="UMX4" s="321"/>
      <c r="UMY4" s="321"/>
      <c r="UMZ4" s="321"/>
      <c r="UNA4" s="321"/>
      <c r="UNB4" s="321"/>
      <c r="UNC4" s="321"/>
      <c r="UND4" s="321"/>
      <c r="UNE4" s="321"/>
      <c r="UNF4" s="321"/>
      <c r="UNG4" s="321"/>
      <c r="UNH4" s="321"/>
      <c r="UNI4" s="321"/>
      <c r="UNJ4" s="321"/>
      <c r="UNK4" s="321"/>
      <c r="UNL4" s="321"/>
      <c r="UNM4" s="321"/>
      <c r="UNN4" s="321"/>
      <c r="UNO4" s="321"/>
      <c r="UNP4" s="321"/>
      <c r="UNQ4" s="321"/>
      <c r="UNR4" s="321"/>
      <c r="UNS4" s="321"/>
      <c r="UNT4" s="321"/>
      <c r="UNU4" s="321"/>
      <c r="UNV4" s="321"/>
      <c r="UNW4" s="321"/>
      <c r="UNX4" s="321"/>
      <c r="UNY4" s="321"/>
      <c r="UNZ4" s="321"/>
      <c r="UOA4" s="321"/>
      <c r="UOB4" s="321"/>
      <c r="UOC4" s="321"/>
      <c r="UOD4" s="321"/>
      <c r="UOE4" s="321"/>
      <c r="UOF4" s="321"/>
      <c r="UOG4" s="321"/>
      <c r="UOH4" s="321"/>
      <c r="UOI4" s="321"/>
      <c r="UOJ4" s="321"/>
      <c r="UOK4" s="321"/>
      <c r="UOL4" s="321"/>
      <c r="UOM4" s="321"/>
      <c r="UON4" s="321"/>
      <c r="UOO4" s="321"/>
      <c r="UOP4" s="321"/>
      <c r="UOQ4" s="321"/>
      <c r="UOR4" s="321"/>
      <c r="UOS4" s="321"/>
      <c r="UOT4" s="321"/>
      <c r="UOU4" s="321"/>
      <c r="UOV4" s="321"/>
      <c r="UOW4" s="321"/>
      <c r="UOX4" s="321"/>
      <c r="UOY4" s="321"/>
      <c r="UOZ4" s="321"/>
      <c r="UPA4" s="321"/>
      <c r="UPB4" s="321"/>
      <c r="UPC4" s="321"/>
      <c r="UPD4" s="321"/>
      <c r="UPE4" s="321"/>
      <c r="UPF4" s="321"/>
      <c r="UPG4" s="321"/>
      <c r="UPH4" s="321"/>
      <c r="UPI4" s="321"/>
      <c r="UPJ4" s="321"/>
      <c r="UPK4" s="321"/>
      <c r="UPL4" s="321"/>
      <c r="UPM4" s="321"/>
      <c r="UPN4" s="321"/>
      <c r="UPO4" s="321"/>
      <c r="UPP4" s="321"/>
      <c r="UPQ4" s="321"/>
      <c r="UPR4" s="321"/>
      <c r="UPS4" s="321"/>
      <c r="UPT4" s="321"/>
      <c r="UPU4" s="321"/>
      <c r="UPV4" s="321"/>
      <c r="UPW4" s="321"/>
      <c r="UPX4" s="321"/>
      <c r="UPY4" s="321"/>
      <c r="UPZ4" s="321"/>
      <c r="UQA4" s="321"/>
      <c r="UQB4" s="321"/>
      <c r="UQC4" s="321"/>
      <c r="UQD4" s="321"/>
      <c r="UQE4" s="321"/>
      <c r="UQF4" s="321"/>
      <c r="UQG4" s="321"/>
      <c r="UQH4" s="321"/>
      <c r="UQI4" s="321"/>
      <c r="UQJ4" s="321"/>
      <c r="UQK4" s="321"/>
      <c r="UQL4" s="321"/>
      <c r="UQM4" s="321"/>
      <c r="UQN4" s="321"/>
      <c r="UQO4" s="321"/>
      <c r="UQP4" s="321"/>
      <c r="UQQ4" s="321"/>
      <c r="UQR4" s="321"/>
      <c r="UQS4" s="321"/>
      <c r="UQT4" s="321"/>
      <c r="UQU4" s="321"/>
      <c r="UQV4" s="321"/>
      <c r="UQW4" s="321"/>
      <c r="UQX4" s="321"/>
      <c r="UQY4" s="321"/>
      <c r="UQZ4" s="321"/>
      <c r="URA4" s="321"/>
      <c r="URB4" s="321"/>
      <c r="URC4" s="321"/>
      <c r="URD4" s="321"/>
      <c r="URE4" s="321"/>
      <c r="URF4" s="321"/>
      <c r="URG4" s="321"/>
      <c r="URH4" s="321"/>
      <c r="URI4" s="321"/>
      <c r="URJ4" s="321"/>
      <c r="URK4" s="321"/>
      <c r="URL4" s="321"/>
      <c r="URM4" s="321"/>
      <c r="URN4" s="321"/>
      <c r="URO4" s="321"/>
      <c r="URP4" s="321"/>
      <c r="URQ4" s="321"/>
      <c r="URR4" s="321"/>
      <c r="URS4" s="321"/>
      <c r="URT4" s="321"/>
      <c r="URU4" s="321"/>
      <c r="URV4" s="321"/>
      <c r="URW4" s="321"/>
      <c r="URX4" s="321"/>
      <c r="URY4" s="321"/>
      <c r="URZ4" s="321"/>
      <c r="USA4" s="321"/>
      <c r="USB4" s="321"/>
      <c r="USC4" s="321"/>
      <c r="USD4" s="321"/>
      <c r="USE4" s="321"/>
      <c r="USF4" s="321"/>
      <c r="USG4" s="321"/>
      <c r="USH4" s="321"/>
      <c r="USI4" s="321"/>
      <c r="USJ4" s="321"/>
      <c r="USK4" s="321"/>
      <c r="USL4" s="321"/>
      <c r="USM4" s="321"/>
      <c r="USN4" s="321"/>
      <c r="USO4" s="321"/>
      <c r="USP4" s="321"/>
      <c r="USQ4" s="321"/>
      <c r="USR4" s="321"/>
      <c r="USS4" s="321"/>
      <c r="UST4" s="321"/>
      <c r="USU4" s="321"/>
      <c r="USV4" s="321"/>
      <c r="USW4" s="321"/>
      <c r="USX4" s="321"/>
      <c r="USY4" s="321"/>
      <c r="USZ4" s="321"/>
      <c r="UTA4" s="321"/>
      <c r="UTB4" s="321"/>
      <c r="UTC4" s="321"/>
      <c r="UTD4" s="321"/>
      <c r="UTE4" s="321"/>
      <c r="UTF4" s="321"/>
      <c r="UTG4" s="321"/>
      <c r="UTH4" s="321"/>
      <c r="UTI4" s="321"/>
      <c r="UTJ4" s="321"/>
      <c r="UTK4" s="321"/>
      <c r="UTL4" s="321"/>
      <c r="UTM4" s="321"/>
      <c r="UTN4" s="321"/>
      <c r="UTO4" s="321"/>
      <c r="UTP4" s="321"/>
      <c r="UTQ4" s="321"/>
      <c r="UTR4" s="321"/>
      <c r="UTS4" s="321"/>
      <c r="UTT4" s="321"/>
      <c r="UTU4" s="321"/>
      <c r="UTV4" s="321"/>
      <c r="UTW4" s="321"/>
      <c r="UTX4" s="321"/>
      <c r="UTY4" s="321"/>
      <c r="UTZ4" s="321"/>
      <c r="UUA4" s="321"/>
      <c r="UUB4" s="321"/>
      <c r="UUC4" s="321"/>
      <c r="UUD4" s="321"/>
      <c r="UUE4" s="321"/>
      <c r="UUF4" s="321"/>
      <c r="UUG4" s="321"/>
      <c r="UUH4" s="321"/>
      <c r="UUI4" s="321"/>
      <c r="UUJ4" s="321"/>
      <c r="UUK4" s="321"/>
      <c r="UUL4" s="321"/>
      <c r="UUM4" s="321"/>
      <c r="UUN4" s="321"/>
      <c r="UUO4" s="321"/>
      <c r="UUP4" s="321"/>
      <c r="UUQ4" s="321"/>
      <c r="UUR4" s="321"/>
      <c r="UUS4" s="321"/>
      <c r="UUT4" s="321"/>
      <c r="UUU4" s="321"/>
      <c r="UUV4" s="321"/>
      <c r="UUW4" s="321"/>
      <c r="UUX4" s="321"/>
      <c r="UUY4" s="321"/>
      <c r="UUZ4" s="321"/>
      <c r="UVA4" s="321"/>
      <c r="UVB4" s="321"/>
      <c r="UVC4" s="321"/>
      <c r="UVD4" s="321"/>
      <c r="UVE4" s="321"/>
      <c r="UVF4" s="321"/>
      <c r="UVG4" s="321"/>
      <c r="UVH4" s="321"/>
      <c r="UVI4" s="321"/>
      <c r="UVJ4" s="321"/>
      <c r="UVK4" s="321"/>
      <c r="UVL4" s="321"/>
      <c r="UVM4" s="321"/>
      <c r="UVN4" s="321"/>
      <c r="UVO4" s="321"/>
      <c r="UVP4" s="321"/>
      <c r="UVQ4" s="321"/>
      <c r="UVR4" s="321"/>
      <c r="UVS4" s="321"/>
      <c r="UVT4" s="321"/>
      <c r="UVU4" s="321"/>
      <c r="UVV4" s="321"/>
      <c r="UVW4" s="321"/>
      <c r="UVX4" s="321"/>
      <c r="UVY4" s="321"/>
      <c r="UVZ4" s="321"/>
      <c r="UWA4" s="321"/>
      <c r="UWB4" s="321"/>
      <c r="UWC4" s="321"/>
      <c r="UWD4" s="321"/>
      <c r="UWE4" s="321"/>
      <c r="UWF4" s="321"/>
      <c r="UWG4" s="321"/>
      <c r="UWH4" s="321"/>
      <c r="UWI4" s="321"/>
      <c r="UWJ4" s="321"/>
      <c r="UWK4" s="321"/>
      <c r="UWL4" s="321"/>
      <c r="UWM4" s="321"/>
      <c r="UWN4" s="321"/>
      <c r="UWO4" s="321"/>
      <c r="UWP4" s="321"/>
      <c r="UWQ4" s="321"/>
      <c r="UWR4" s="321"/>
      <c r="UWS4" s="321"/>
      <c r="UWT4" s="321"/>
      <c r="UWU4" s="321"/>
      <c r="UWV4" s="321"/>
      <c r="UWW4" s="321"/>
      <c r="UWX4" s="321"/>
      <c r="UWY4" s="321"/>
      <c r="UWZ4" s="321"/>
      <c r="UXA4" s="321"/>
      <c r="UXB4" s="321"/>
      <c r="UXC4" s="321"/>
      <c r="UXD4" s="321"/>
      <c r="UXE4" s="321"/>
      <c r="UXF4" s="321"/>
      <c r="UXG4" s="321"/>
      <c r="UXH4" s="321"/>
      <c r="UXI4" s="321"/>
      <c r="UXJ4" s="321"/>
      <c r="UXK4" s="321"/>
      <c r="UXL4" s="321"/>
      <c r="UXM4" s="321"/>
      <c r="UXN4" s="321"/>
      <c r="UXO4" s="321"/>
      <c r="UXP4" s="321"/>
      <c r="UXQ4" s="321"/>
      <c r="UXR4" s="321"/>
      <c r="UXS4" s="321"/>
      <c r="UXT4" s="321"/>
      <c r="UXU4" s="321"/>
      <c r="UXV4" s="321"/>
      <c r="UXW4" s="321"/>
      <c r="UXX4" s="321"/>
      <c r="UXY4" s="321"/>
      <c r="UXZ4" s="321"/>
      <c r="UYA4" s="321"/>
      <c r="UYB4" s="321"/>
      <c r="UYC4" s="321"/>
      <c r="UYD4" s="321"/>
      <c r="UYE4" s="321"/>
      <c r="UYF4" s="321"/>
      <c r="UYG4" s="321"/>
      <c r="UYH4" s="321"/>
      <c r="UYI4" s="321"/>
      <c r="UYJ4" s="321"/>
      <c r="UYK4" s="321"/>
      <c r="UYL4" s="321"/>
      <c r="UYM4" s="321"/>
      <c r="UYN4" s="321"/>
      <c r="UYO4" s="321"/>
      <c r="UYP4" s="321"/>
      <c r="UYQ4" s="321"/>
      <c r="UYR4" s="321"/>
      <c r="UYS4" s="321"/>
      <c r="UYT4" s="321"/>
      <c r="UYU4" s="321"/>
      <c r="UYV4" s="321"/>
      <c r="UYW4" s="321"/>
      <c r="UYX4" s="321"/>
      <c r="UYY4" s="321"/>
      <c r="UYZ4" s="321"/>
      <c r="UZA4" s="321"/>
      <c r="UZB4" s="321"/>
      <c r="UZC4" s="321"/>
      <c r="UZD4" s="321"/>
      <c r="UZE4" s="321"/>
      <c r="UZF4" s="321"/>
      <c r="UZG4" s="321"/>
      <c r="UZH4" s="321"/>
      <c r="UZI4" s="321"/>
      <c r="UZJ4" s="321"/>
      <c r="UZK4" s="321"/>
      <c r="UZL4" s="321"/>
      <c r="UZM4" s="321"/>
      <c r="UZN4" s="321"/>
      <c r="UZO4" s="321"/>
      <c r="UZP4" s="321"/>
      <c r="UZQ4" s="321"/>
      <c r="UZR4" s="321"/>
      <c r="UZS4" s="321"/>
      <c r="UZT4" s="321"/>
      <c r="UZU4" s="321"/>
      <c r="UZV4" s="321"/>
      <c r="UZW4" s="321"/>
      <c r="UZX4" s="321"/>
      <c r="UZY4" s="321"/>
      <c r="UZZ4" s="321"/>
      <c r="VAA4" s="321"/>
      <c r="VAB4" s="321"/>
      <c r="VAC4" s="321"/>
      <c r="VAD4" s="321"/>
      <c r="VAE4" s="321"/>
      <c r="VAF4" s="321"/>
      <c r="VAG4" s="321"/>
      <c r="VAH4" s="321"/>
      <c r="VAI4" s="321"/>
      <c r="VAJ4" s="321"/>
      <c r="VAK4" s="321"/>
      <c r="VAL4" s="321"/>
      <c r="VAM4" s="321"/>
      <c r="VAN4" s="321"/>
      <c r="VAO4" s="321"/>
      <c r="VAP4" s="321"/>
      <c r="VAQ4" s="321"/>
      <c r="VAR4" s="321"/>
      <c r="VAS4" s="321"/>
      <c r="VAT4" s="321"/>
      <c r="VAU4" s="321"/>
      <c r="VAV4" s="321"/>
      <c r="VAW4" s="321"/>
      <c r="VAX4" s="321"/>
      <c r="VAY4" s="321"/>
      <c r="VAZ4" s="321"/>
      <c r="VBA4" s="321"/>
      <c r="VBB4" s="321"/>
      <c r="VBC4" s="321"/>
      <c r="VBD4" s="321"/>
      <c r="VBE4" s="321"/>
      <c r="VBF4" s="321"/>
      <c r="VBG4" s="321"/>
      <c r="VBH4" s="321"/>
      <c r="VBI4" s="321"/>
      <c r="VBJ4" s="321"/>
      <c r="VBK4" s="321"/>
      <c r="VBL4" s="321"/>
      <c r="VBM4" s="321"/>
      <c r="VBN4" s="321"/>
      <c r="VBO4" s="321"/>
      <c r="VBP4" s="321"/>
      <c r="VBQ4" s="321"/>
      <c r="VBR4" s="321"/>
      <c r="VBS4" s="321"/>
      <c r="VBT4" s="321"/>
      <c r="VBU4" s="321"/>
      <c r="VBV4" s="321"/>
      <c r="VBW4" s="321"/>
      <c r="VBX4" s="321"/>
      <c r="VBY4" s="321"/>
      <c r="VBZ4" s="321"/>
      <c r="VCA4" s="321"/>
      <c r="VCB4" s="321"/>
      <c r="VCC4" s="321"/>
      <c r="VCD4" s="321"/>
      <c r="VCE4" s="321"/>
      <c r="VCF4" s="321"/>
      <c r="VCG4" s="321"/>
      <c r="VCH4" s="321"/>
      <c r="VCI4" s="321"/>
      <c r="VCJ4" s="321"/>
      <c r="VCK4" s="321"/>
      <c r="VCL4" s="321"/>
      <c r="VCM4" s="321"/>
      <c r="VCN4" s="321"/>
      <c r="VCO4" s="321"/>
      <c r="VCP4" s="321"/>
      <c r="VCQ4" s="321"/>
      <c r="VCR4" s="321"/>
      <c r="VCS4" s="321"/>
      <c r="VCT4" s="321"/>
      <c r="VCU4" s="321"/>
      <c r="VCV4" s="321"/>
      <c r="VCW4" s="321"/>
      <c r="VCX4" s="321"/>
      <c r="VCY4" s="321"/>
      <c r="VCZ4" s="321"/>
      <c r="VDA4" s="321"/>
      <c r="VDB4" s="321"/>
      <c r="VDC4" s="321"/>
      <c r="VDD4" s="321"/>
      <c r="VDE4" s="321"/>
      <c r="VDF4" s="321"/>
      <c r="VDG4" s="321"/>
      <c r="VDH4" s="321"/>
      <c r="VDI4" s="321"/>
      <c r="VDJ4" s="321"/>
      <c r="VDK4" s="321"/>
      <c r="VDL4" s="321"/>
      <c r="VDM4" s="321"/>
      <c r="VDN4" s="321"/>
      <c r="VDO4" s="321"/>
      <c r="VDP4" s="321"/>
      <c r="VDQ4" s="321"/>
      <c r="VDR4" s="321"/>
      <c r="VDS4" s="321"/>
      <c r="VDT4" s="321"/>
      <c r="VDU4" s="321"/>
      <c r="VDV4" s="321"/>
      <c r="VDW4" s="321"/>
      <c r="VDX4" s="321"/>
      <c r="VDY4" s="321"/>
      <c r="VDZ4" s="321"/>
      <c r="VEA4" s="321"/>
      <c r="VEB4" s="321"/>
      <c r="VEC4" s="321"/>
      <c r="VED4" s="321"/>
      <c r="VEE4" s="321"/>
      <c r="VEF4" s="321"/>
      <c r="VEG4" s="321"/>
      <c r="VEH4" s="321"/>
      <c r="VEI4" s="321"/>
      <c r="VEJ4" s="321"/>
      <c r="VEK4" s="321"/>
      <c r="VEL4" s="321"/>
      <c r="VEM4" s="321"/>
      <c r="VEN4" s="321"/>
      <c r="VEO4" s="321"/>
      <c r="VEP4" s="321"/>
      <c r="VEQ4" s="321"/>
      <c r="VER4" s="321"/>
      <c r="VES4" s="321"/>
      <c r="VET4" s="321"/>
      <c r="VEU4" s="321"/>
      <c r="VEV4" s="321"/>
      <c r="VEW4" s="321"/>
      <c r="VEX4" s="321"/>
      <c r="VEY4" s="321"/>
      <c r="VEZ4" s="321"/>
      <c r="VFA4" s="321"/>
      <c r="VFB4" s="321"/>
      <c r="VFC4" s="321"/>
      <c r="VFD4" s="321"/>
      <c r="VFE4" s="321"/>
      <c r="VFF4" s="321"/>
      <c r="VFG4" s="321"/>
      <c r="VFH4" s="321"/>
      <c r="VFI4" s="321"/>
      <c r="VFJ4" s="321"/>
      <c r="VFK4" s="321"/>
      <c r="VFL4" s="321"/>
      <c r="VFM4" s="321"/>
      <c r="VFN4" s="321"/>
      <c r="VFO4" s="321"/>
      <c r="VFP4" s="321"/>
      <c r="VFQ4" s="321"/>
      <c r="VFR4" s="321"/>
      <c r="VFS4" s="321"/>
      <c r="VFT4" s="321"/>
      <c r="VFU4" s="321"/>
      <c r="VFV4" s="321"/>
      <c r="VFW4" s="321"/>
      <c r="VFX4" s="321"/>
      <c r="VFY4" s="321"/>
      <c r="VFZ4" s="321"/>
      <c r="VGA4" s="321"/>
      <c r="VGB4" s="321"/>
      <c r="VGC4" s="321"/>
      <c r="VGD4" s="321"/>
      <c r="VGE4" s="321"/>
      <c r="VGF4" s="321"/>
      <c r="VGG4" s="321"/>
      <c r="VGH4" s="321"/>
      <c r="VGI4" s="321"/>
      <c r="VGJ4" s="321"/>
      <c r="VGK4" s="321"/>
      <c r="VGL4" s="321"/>
      <c r="VGM4" s="321"/>
      <c r="VGN4" s="321"/>
      <c r="VGO4" s="321"/>
      <c r="VGP4" s="321"/>
      <c r="VGQ4" s="321"/>
      <c r="VGR4" s="321"/>
      <c r="VGS4" s="321"/>
      <c r="VGT4" s="321"/>
      <c r="VGU4" s="321"/>
      <c r="VGV4" s="321"/>
      <c r="VGW4" s="321"/>
      <c r="VGX4" s="321"/>
      <c r="VGY4" s="321"/>
      <c r="VGZ4" s="321"/>
      <c r="VHA4" s="321"/>
      <c r="VHB4" s="321"/>
      <c r="VHC4" s="321"/>
      <c r="VHD4" s="321"/>
      <c r="VHE4" s="321"/>
      <c r="VHF4" s="321"/>
      <c r="VHG4" s="321"/>
      <c r="VHH4" s="321"/>
      <c r="VHI4" s="321"/>
      <c r="VHJ4" s="321"/>
      <c r="VHK4" s="321"/>
      <c r="VHL4" s="321"/>
      <c r="VHM4" s="321"/>
      <c r="VHN4" s="321"/>
      <c r="VHO4" s="321"/>
      <c r="VHP4" s="321"/>
      <c r="VHQ4" s="321"/>
      <c r="VHR4" s="321"/>
      <c r="VHS4" s="321"/>
      <c r="VHT4" s="321"/>
      <c r="VHU4" s="321"/>
      <c r="VHV4" s="321"/>
      <c r="VHW4" s="321"/>
      <c r="VHX4" s="321"/>
      <c r="VHY4" s="321"/>
      <c r="VHZ4" s="321"/>
      <c r="VIA4" s="321"/>
      <c r="VIB4" s="321"/>
      <c r="VIC4" s="321"/>
      <c r="VID4" s="321"/>
      <c r="VIE4" s="321"/>
      <c r="VIF4" s="321"/>
      <c r="VIG4" s="321"/>
      <c r="VIH4" s="321"/>
      <c r="VII4" s="321"/>
      <c r="VIJ4" s="321"/>
      <c r="VIK4" s="321"/>
      <c r="VIL4" s="321"/>
      <c r="VIM4" s="321"/>
      <c r="VIN4" s="321"/>
      <c r="VIO4" s="321"/>
      <c r="VIP4" s="321"/>
      <c r="VIQ4" s="321"/>
      <c r="VIR4" s="321"/>
      <c r="VIS4" s="321"/>
      <c r="VIT4" s="321"/>
      <c r="VIU4" s="321"/>
      <c r="VIV4" s="321"/>
      <c r="VIW4" s="321"/>
      <c r="VIX4" s="321"/>
      <c r="VIY4" s="321"/>
      <c r="VIZ4" s="321"/>
      <c r="VJA4" s="321"/>
      <c r="VJB4" s="321"/>
      <c r="VJC4" s="321"/>
      <c r="VJD4" s="321"/>
      <c r="VJE4" s="321"/>
      <c r="VJF4" s="321"/>
      <c r="VJG4" s="321"/>
      <c r="VJH4" s="321"/>
      <c r="VJI4" s="321"/>
      <c r="VJJ4" s="321"/>
      <c r="VJK4" s="321"/>
      <c r="VJL4" s="321"/>
      <c r="VJM4" s="321"/>
      <c r="VJN4" s="321"/>
      <c r="VJO4" s="321"/>
      <c r="VJP4" s="321"/>
      <c r="VJQ4" s="321"/>
      <c r="VJR4" s="321"/>
      <c r="VJS4" s="321"/>
      <c r="VJT4" s="321"/>
      <c r="VJU4" s="321"/>
      <c r="VJV4" s="321"/>
      <c r="VJW4" s="321"/>
      <c r="VJX4" s="321"/>
      <c r="VJY4" s="321"/>
      <c r="VJZ4" s="321"/>
      <c r="VKA4" s="321"/>
      <c r="VKB4" s="321"/>
      <c r="VKC4" s="321"/>
      <c r="VKD4" s="321"/>
      <c r="VKE4" s="321"/>
      <c r="VKF4" s="321"/>
      <c r="VKG4" s="321"/>
      <c r="VKH4" s="321"/>
      <c r="VKI4" s="321"/>
      <c r="VKJ4" s="321"/>
      <c r="VKK4" s="321"/>
      <c r="VKL4" s="321"/>
      <c r="VKM4" s="321"/>
      <c r="VKN4" s="321"/>
      <c r="VKO4" s="321"/>
      <c r="VKP4" s="321"/>
      <c r="VKQ4" s="321"/>
      <c r="VKR4" s="321"/>
      <c r="VKS4" s="321"/>
      <c r="VKT4" s="321"/>
      <c r="VKU4" s="321"/>
      <c r="VKV4" s="321"/>
      <c r="VKW4" s="321"/>
      <c r="VKX4" s="321"/>
      <c r="VKY4" s="321"/>
      <c r="VKZ4" s="321"/>
      <c r="VLA4" s="321"/>
      <c r="VLB4" s="321"/>
      <c r="VLC4" s="321"/>
      <c r="VLD4" s="321"/>
      <c r="VLE4" s="321"/>
      <c r="VLF4" s="321"/>
      <c r="VLG4" s="321"/>
      <c r="VLH4" s="321"/>
      <c r="VLI4" s="321"/>
      <c r="VLJ4" s="321"/>
      <c r="VLK4" s="321"/>
      <c r="VLL4" s="321"/>
      <c r="VLM4" s="321"/>
      <c r="VLN4" s="321"/>
      <c r="VLO4" s="321"/>
      <c r="VLP4" s="321"/>
      <c r="VLQ4" s="321"/>
      <c r="VLR4" s="321"/>
      <c r="VLS4" s="321"/>
      <c r="VLT4" s="321"/>
      <c r="VLU4" s="321"/>
      <c r="VLV4" s="321"/>
      <c r="VLW4" s="321"/>
      <c r="VLX4" s="321"/>
      <c r="VLY4" s="321"/>
      <c r="VLZ4" s="321"/>
      <c r="VMA4" s="321"/>
      <c r="VMB4" s="321"/>
      <c r="VMC4" s="321"/>
      <c r="VMD4" s="321"/>
      <c r="VME4" s="321"/>
      <c r="VMF4" s="321"/>
      <c r="VMG4" s="321"/>
      <c r="VMH4" s="321"/>
      <c r="VMI4" s="321"/>
      <c r="VMJ4" s="321"/>
      <c r="VMK4" s="321"/>
      <c r="VML4" s="321"/>
      <c r="VMM4" s="321"/>
      <c r="VMN4" s="321"/>
      <c r="VMO4" s="321"/>
      <c r="VMP4" s="321"/>
      <c r="VMQ4" s="321"/>
      <c r="VMR4" s="321"/>
      <c r="VMS4" s="321"/>
      <c r="VMT4" s="321"/>
      <c r="VMU4" s="321"/>
      <c r="VMV4" s="321"/>
      <c r="VMW4" s="321"/>
      <c r="VMX4" s="321"/>
      <c r="VMY4" s="321"/>
      <c r="VMZ4" s="321"/>
      <c r="VNA4" s="321"/>
      <c r="VNB4" s="321"/>
      <c r="VNC4" s="321"/>
      <c r="VND4" s="321"/>
      <c r="VNE4" s="321"/>
      <c r="VNF4" s="321"/>
      <c r="VNG4" s="321"/>
      <c r="VNH4" s="321"/>
      <c r="VNI4" s="321"/>
      <c r="VNJ4" s="321"/>
      <c r="VNK4" s="321"/>
      <c r="VNL4" s="321"/>
      <c r="VNM4" s="321"/>
      <c r="VNN4" s="321"/>
      <c r="VNO4" s="321"/>
      <c r="VNP4" s="321"/>
      <c r="VNQ4" s="321"/>
      <c r="VNR4" s="321"/>
      <c r="VNS4" s="321"/>
      <c r="VNT4" s="321"/>
      <c r="VNU4" s="321"/>
      <c r="VNV4" s="321"/>
      <c r="VNW4" s="321"/>
      <c r="VNX4" s="321"/>
      <c r="VNY4" s="321"/>
      <c r="VNZ4" s="321"/>
      <c r="VOA4" s="321"/>
      <c r="VOB4" s="321"/>
      <c r="VOC4" s="321"/>
      <c r="VOD4" s="321"/>
      <c r="VOE4" s="321"/>
      <c r="VOF4" s="321"/>
      <c r="VOG4" s="321"/>
      <c r="VOH4" s="321"/>
      <c r="VOI4" s="321"/>
      <c r="VOJ4" s="321"/>
      <c r="VOK4" s="321"/>
      <c r="VOL4" s="321"/>
      <c r="VOM4" s="321"/>
      <c r="VON4" s="321"/>
      <c r="VOO4" s="321"/>
      <c r="VOP4" s="321"/>
      <c r="VOQ4" s="321"/>
      <c r="VOR4" s="321"/>
      <c r="VOS4" s="321"/>
      <c r="VOT4" s="321"/>
      <c r="VOU4" s="321"/>
      <c r="VOV4" s="321"/>
      <c r="VOW4" s="321"/>
      <c r="VOX4" s="321"/>
      <c r="VOY4" s="321"/>
      <c r="VOZ4" s="321"/>
      <c r="VPA4" s="321"/>
      <c r="VPB4" s="321"/>
      <c r="VPC4" s="321"/>
      <c r="VPD4" s="321"/>
      <c r="VPE4" s="321"/>
      <c r="VPF4" s="321"/>
      <c r="VPG4" s="321"/>
      <c r="VPH4" s="321"/>
      <c r="VPI4" s="321"/>
      <c r="VPJ4" s="321"/>
      <c r="VPK4" s="321"/>
      <c r="VPL4" s="321"/>
      <c r="VPM4" s="321"/>
      <c r="VPN4" s="321"/>
      <c r="VPO4" s="321"/>
      <c r="VPP4" s="321"/>
      <c r="VPQ4" s="321"/>
      <c r="VPR4" s="321"/>
      <c r="VPS4" s="321"/>
      <c r="VPT4" s="321"/>
      <c r="VPU4" s="321"/>
      <c r="VPV4" s="321"/>
      <c r="VPW4" s="321"/>
      <c r="VPX4" s="321"/>
      <c r="VPY4" s="321"/>
      <c r="VPZ4" s="321"/>
      <c r="VQA4" s="321"/>
      <c r="VQB4" s="321"/>
      <c r="VQC4" s="321"/>
      <c r="VQD4" s="321"/>
      <c r="VQE4" s="321"/>
      <c r="VQF4" s="321"/>
      <c r="VQG4" s="321"/>
      <c r="VQH4" s="321"/>
      <c r="VQI4" s="321"/>
      <c r="VQJ4" s="321"/>
      <c r="VQK4" s="321"/>
      <c r="VQL4" s="321"/>
      <c r="VQM4" s="321"/>
      <c r="VQN4" s="321"/>
      <c r="VQO4" s="321"/>
      <c r="VQP4" s="321"/>
      <c r="VQQ4" s="321"/>
      <c r="VQR4" s="321"/>
      <c r="VQS4" s="321"/>
      <c r="VQT4" s="321"/>
      <c r="VQU4" s="321"/>
      <c r="VQV4" s="321"/>
      <c r="VQW4" s="321"/>
      <c r="VQX4" s="321"/>
      <c r="VQY4" s="321"/>
      <c r="VQZ4" s="321"/>
      <c r="VRA4" s="321"/>
      <c r="VRB4" s="321"/>
      <c r="VRC4" s="321"/>
      <c r="VRD4" s="321"/>
      <c r="VRE4" s="321"/>
      <c r="VRF4" s="321"/>
      <c r="VRG4" s="321"/>
      <c r="VRH4" s="321"/>
      <c r="VRI4" s="321"/>
      <c r="VRJ4" s="321"/>
      <c r="VRK4" s="321"/>
      <c r="VRL4" s="321"/>
      <c r="VRM4" s="321"/>
      <c r="VRN4" s="321"/>
      <c r="VRO4" s="321"/>
      <c r="VRP4" s="321"/>
      <c r="VRQ4" s="321"/>
      <c r="VRR4" s="321"/>
      <c r="VRS4" s="321"/>
      <c r="VRT4" s="321"/>
      <c r="VRU4" s="321"/>
      <c r="VRV4" s="321"/>
      <c r="VRW4" s="321"/>
      <c r="VRX4" s="321"/>
      <c r="VRY4" s="321"/>
      <c r="VRZ4" s="321"/>
      <c r="VSA4" s="321"/>
      <c r="VSB4" s="321"/>
      <c r="VSC4" s="321"/>
      <c r="VSD4" s="321"/>
      <c r="VSE4" s="321"/>
      <c r="VSF4" s="321"/>
      <c r="VSG4" s="321"/>
      <c r="VSH4" s="321"/>
      <c r="VSI4" s="321"/>
      <c r="VSJ4" s="321"/>
      <c r="VSK4" s="321"/>
      <c r="VSL4" s="321"/>
      <c r="VSM4" s="321"/>
      <c r="VSN4" s="321"/>
      <c r="VSO4" s="321"/>
      <c r="VSP4" s="321"/>
      <c r="VSQ4" s="321"/>
      <c r="VSR4" s="321"/>
      <c r="VSS4" s="321"/>
      <c r="VST4" s="321"/>
      <c r="VSU4" s="321"/>
      <c r="VSV4" s="321"/>
      <c r="VSW4" s="321"/>
      <c r="VSX4" s="321"/>
      <c r="VSY4" s="321"/>
      <c r="VSZ4" s="321"/>
      <c r="VTA4" s="321"/>
      <c r="VTB4" s="321"/>
      <c r="VTC4" s="321"/>
      <c r="VTD4" s="321"/>
      <c r="VTE4" s="321"/>
      <c r="VTF4" s="321"/>
      <c r="VTG4" s="321"/>
      <c r="VTH4" s="321"/>
      <c r="VTI4" s="321"/>
      <c r="VTJ4" s="321"/>
      <c r="VTK4" s="321"/>
      <c r="VTL4" s="321"/>
      <c r="VTM4" s="321"/>
      <c r="VTN4" s="321"/>
      <c r="VTO4" s="321"/>
      <c r="VTP4" s="321"/>
      <c r="VTQ4" s="321"/>
      <c r="VTR4" s="321"/>
      <c r="VTS4" s="321"/>
      <c r="VTT4" s="321"/>
      <c r="VTU4" s="321"/>
      <c r="VTV4" s="321"/>
      <c r="VTW4" s="321"/>
      <c r="VTX4" s="321"/>
      <c r="VTY4" s="321"/>
      <c r="VTZ4" s="321"/>
      <c r="VUA4" s="321"/>
      <c r="VUB4" s="321"/>
      <c r="VUC4" s="321"/>
      <c r="VUD4" s="321"/>
      <c r="VUE4" s="321"/>
      <c r="VUF4" s="321"/>
      <c r="VUG4" s="321"/>
      <c r="VUH4" s="321"/>
      <c r="VUI4" s="321"/>
      <c r="VUJ4" s="321"/>
      <c r="VUK4" s="321"/>
      <c r="VUL4" s="321"/>
      <c r="VUM4" s="321"/>
      <c r="VUN4" s="321"/>
      <c r="VUO4" s="321"/>
      <c r="VUP4" s="321"/>
      <c r="VUQ4" s="321"/>
      <c r="VUR4" s="321"/>
      <c r="VUS4" s="321"/>
      <c r="VUT4" s="321"/>
      <c r="VUU4" s="321"/>
      <c r="VUV4" s="321"/>
      <c r="VUW4" s="321"/>
      <c r="VUX4" s="321"/>
      <c r="VUY4" s="321"/>
      <c r="VUZ4" s="321"/>
      <c r="VVA4" s="321"/>
      <c r="VVB4" s="321"/>
      <c r="VVC4" s="321"/>
      <c r="VVD4" s="321"/>
      <c r="VVE4" s="321"/>
      <c r="VVF4" s="321"/>
      <c r="VVG4" s="321"/>
      <c r="VVH4" s="321"/>
      <c r="VVI4" s="321"/>
      <c r="VVJ4" s="321"/>
      <c r="VVK4" s="321"/>
      <c r="VVL4" s="321"/>
      <c r="VVM4" s="321"/>
      <c r="VVN4" s="321"/>
      <c r="VVO4" s="321"/>
      <c r="VVP4" s="321"/>
      <c r="VVQ4" s="321"/>
      <c r="VVR4" s="321"/>
      <c r="VVS4" s="321"/>
      <c r="VVT4" s="321"/>
      <c r="VVU4" s="321"/>
      <c r="VVV4" s="321"/>
      <c r="VVW4" s="321"/>
      <c r="VVX4" s="321"/>
      <c r="VVY4" s="321"/>
      <c r="VVZ4" s="321"/>
      <c r="VWA4" s="321"/>
      <c r="VWB4" s="321"/>
      <c r="VWC4" s="321"/>
      <c r="VWD4" s="321"/>
      <c r="VWE4" s="321"/>
      <c r="VWF4" s="321"/>
      <c r="VWG4" s="321"/>
      <c r="VWH4" s="321"/>
      <c r="VWI4" s="321"/>
      <c r="VWJ4" s="321"/>
      <c r="VWK4" s="321"/>
      <c r="VWL4" s="321"/>
      <c r="VWM4" s="321"/>
      <c r="VWN4" s="321"/>
      <c r="VWO4" s="321"/>
      <c r="VWP4" s="321"/>
      <c r="VWQ4" s="321"/>
      <c r="VWR4" s="321"/>
      <c r="VWS4" s="321"/>
      <c r="VWT4" s="321"/>
      <c r="VWU4" s="321"/>
      <c r="VWV4" s="321"/>
      <c r="VWW4" s="321"/>
      <c r="VWX4" s="321"/>
      <c r="VWY4" s="321"/>
      <c r="VWZ4" s="321"/>
      <c r="VXA4" s="321"/>
      <c r="VXB4" s="321"/>
      <c r="VXC4" s="321"/>
      <c r="VXD4" s="321"/>
      <c r="VXE4" s="321"/>
      <c r="VXF4" s="321"/>
      <c r="VXG4" s="321"/>
      <c r="VXH4" s="321"/>
      <c r="VXI4" s="321"/>
      <c r="VXJ4" s="321"/>
      <c r="VXK4" s="321"/>
      <c r="VXL4" s="321"/>
      <c r="VXM4" s="321"/>
      <c r="VXN4" s="321"/>
      <c r="VXO4" s="321"/>
      <c r="VXP4" s="321"/>
      <c r="VXQ4" s="321"/>
      <c r="VXR4" s="321"/>
      <c r="VXS4" s="321"/>
      <c r="VXT4" s="321"/>
      <c r="VXU4" s="321"/>
      <c r="VXV4" s="321"/>
      <c r="VXW4" s="321"/>
      <c r="VXX4" s="321"/>
      <c r="VXY4" s="321"/>
      <c r="VXZ4" s="321"/>
      <c r="VYA4" s="321"/>
      <c r="VYB4" s="321"/>
      <c r="VYC4" s="321"/>
      <c r="VYD4" s="321"/>
      <c r="VYE4" s="321"/>
      <c r="VYF4" s="321"/>
      <c r="VYG4" s="321"/>
      <c r="VYH4" s="321"/>
      <c r="VYI4" s="321"/>
      <c r="VYJ4" s="321"/>
      <c r="VYK4" s="321"/>
      <c r="VYL4" s="321"/>
      <c r="VYM4" s="321"/>
      <c r="VYN4" s="321"/>
      <c r="VYO4" s="321"/>
      <c r="VYP4" s="321"/>
      <c r="VYQ4" s="321"/>
      <c r="VYR4" s="321"/>
      <c r="VYS4" s="321"/>
      <c r="VYT4" s="321"/>
      <c r="VYU4" s="321"/>
      <c r="VYV4" s="321"/>
      <c r="VYW4" s="321"/>
      <c r="VYX4" s="321"/>
      <c r="VYY4" s="321"/>
      <c r="VYZ4" s="321"/>
      <c r="VZA4" s="321"/>
      <c r="VZB4" s="321"/>
      <c r="VZC4" s="321"/>
      <c r="VZD4" s="321"/>
      <c r="VZE4" s="321"/>
      <c r="VZF4" s="321"/>
      <c r="VZG4" s="321"/>
      <c r="VZH4" s="321"/>
      <c r="VZI4" s="321"/>
      <c r="VZJ4" s="321"/>
      <c r="VZK4" s="321"/>
      <c r="VZL4" s="321"/>
      <c r="VZM4" s="321"/>
      <c r="VZN4" s="321"/>
      <c r="VZO4" s="321"/>
      <c r="VZP4" s="321"/>
      <c r="VZQ4" s="321"/>
      <c r="VZR4" s="321"/>
      <c r="VZS4" s="321"/>
      <c r="VZT4" s="321"/>
      <c r="VZU4" s="321"/>
      <c r="VZV4" s="321"/>
      <c r="VZW4" s="321"/>
      <c r="VZX4" s="321"/>
      <c r="VZY4" s="321"/>
      <c r="VZZ4" s="321"/>
      <c r="WAA4" s="321"/>
      <c r="WAB4" s="321"/>
      <c r="WAC4" s="321"/>
      <c r="WAD4" s="321"/>
      <c r="WAE4" s="321"/>
      <c r="WAF4" s="321"/>
      <c r="WAG4" s="321"/>
      <c r="WAH4" s="321"/>
      <c r="WAI4" s="321"/>
      <c r="WAJ4" s="321"/>
      <c r="WAK4" s="321"/>
      <c r="WAL4" s="321"/>
      <c r="WAM4" s="321"/>
      <c r="WAN4" s="321"/>
      <c r="WAO4" s="321"/>
      <c r="WAP4" s="321"/>
      <c r="WAQ4" s="321"/>
      <c r="WAR4" s="321"/>
      <c r="WAS4" s="321"/>
      <c r="WAT4" s="321"/>
      <c r="WAU4" s="321"/>
      <c r="WAV4" s="321"/>
      <c r="WAW4" s="321"/>
      <c r="WAX4" s="321"/>
      <c r="WAY4" s="321"/>
      <c r="WAZ4" s="321"/>
      <c r="WBA4" s="321"/>
      <c r="WBB4" s="321"/>
      <c r="WBC4" s="321"/>
      <c r="WBD4" s="321"/>
      <c r="WBE4" s="321"/>
      <c r="WBF4" s="321"/>
      <c r="WBG4" s="321"/>
      <c r="WBH4" s="321"/>
      <c r="WBI4" s="321"/>
      <c r="WBJ4" s="321"/>
      <c r="WBK4" s="321"/>
      <c r="WBL4" s="321"/>
      <c r="WBM4" s="321"/>
      <c r="WBN4" s="321"/>
      <c r="WBO4" s="321"/>
      <c r="WBP4" s="321"/>
      <c r="WBQ4" s="321"/>
      <c r="WBR4" s="321"/>
      <c r="WBS4" s="321"/>
      <c r="WBT4" s="321"/>
      <c r="WBU4" s="321"/>
      <c r="WBV4" s="321"/>
      <c r="WBW4" s="321"/>
      <c r="WBX4" s="321"/>
      <c r="WBY4" s="321"/>
      <c r="WBZ4" s="321"/>
      <c r="WCA4" s="321"/>
      <c r="WCB4" s="321"/>
      <c r="WCC4" s="321"/>
      <c r="WCD4" s="321"/>
      <c r="WCE4" s="321"/>
      <c r="WCF4" s="321"/>
      <c r="WCG4" s="321"/>
      <c r="WCH4" s="321"/>
      <c r="WCI4" s="321"/>
      <c r="WCJ4" s="321"/>
      <c r="WCK4" s="321"/>
      <c r="WCL4" s="321"/>
      <c r="WCM4" s="321"/>
      <c r="WCN4" s="321"/>
      <c r="WCO4" s="321"/>
      <c r="WCP4" s="321"/>
      <c r="WCQ4" s="321"/>
      <c r="WCR4" s="321"/>
      <c r="WCS4" s="321"/>
      <c r="WCT4" s="321"/>
      <c r="WCU4" s="321"/>
      <c r="WCV4" s="321"/>
      <c r="WCW4" s="321"/>
      <c r="WCX4" s="321"/>
      <c r="WCY4" s="321"/>
      <c r="WCZ4" s="321"/>
      <c r="WDA4" s="321"/>
      <c r="WDB4" s="321"/>
      <c r="WDC4" s="321"/>
      <c r="WDD4" s="321"/>
      <c r="WDE4" s="321"/>
      <c r="WDF4" s="321"/>
      <c r="WDG4" s="321"/>
      <c r="WDH4" s="321"/>
      <c r="WDI4" s="321"/>
      <c r="WDJ4" s="321"/>
      <c r="WDK4" s="321"/>
      <c r="WDL4" s="321"/>
      <c r="WDM4" s="321"/>
      <c r="WDN4" s="321"/>
      <c r="WDO4" s="321"/>
      <c r="WDP4" s="321"/>
      <c r="WDQ4" s="321"/>
      <c r="WDR4" s="321"/>
      <c r="WDS4" s="321"/>
      <c r="WDT4" s="321"/>
      <c r="WDU4" s="321"/>
      <c r="WDV4" s="321"/>
      <c r="WDW4" s="321"/>
      <c r="WDX4" s="321"/>
      <c r="WDY4" s="321"/>
      <c r="WDZ4" s="321"/>
      <c r="WEA4" s="321"/>
      <c r="WEB4" s="321"/>
      <c r="WEC4" s="321"/>
      <c r="WED4" s="321"/>
      <c r="WEE4" s="321"/>
      <c r="WEF4" s="321"/>
      <c r="WEG4" s="321"/>
      <c r="WEH4" s="321"/>
      <c r="WEI4" s="321"/>
      <c r="WEJ4" s="321"/>
      <c r="WEK4" s="321"/>
      <c r="WEL4" s="321"/>
      <c r="WEM4" s="321"/>
      <c r="WEN4" s="321"/>
      <c r="WEO4" s="321"/>
      <c r="WEP4" s="321"/>
      <c r="WEQ4" s="321"/>
      <c r="WER4" s="321"/>
      <c r="WES4" s="321"/>
      <c r="WET4" s="321"/>
      <c r="WEU4" s="321"/>
      <c r="WEV4" s="321"/>
      <c r="WEW4" s="321"/>
      <c r="WEX4" s="321"/>
      <c r="WEY4" s="321"/>
      <c r="WEZ4" s="321"/>
      <c r="WFA4" s="321"/>
      <c r="WFB4" s="321"/>
      <c r="WFC4" s="321"/>
      <c r="WFD4" s="321"/>
      <c r="WFE4" s="321"/>
      <c r="WFF4" s="321"/>
      <c r="WFG4" s="321"/>
      <c r="WFH4" s="321"/>
      <c r="WFI4" s="321"/>
      <c r="WFJ4" s="321"/>
      <c r="WFK4" s="321"/>
      <c r="WFL4" s="321"/>
      <c r="WFM4" s="321"/>
      <c r="WFN4" s="321"/>
      <c r="WFO4" s="321"/>
      <c r="WFP4" s="321"/>
      <c r="WFQ4" s="321"/>
      <c r="WFR4" s="321"/>
      <c r="WFS4" s="321"/>
      <c r="WFT4" s="321"/>
      <c r="WFU4" s="321"/>
      <c r="WFV4" s="321"/>
      <c r="WFW4" s="321"/>
      <c r="WFX4" s="321"/>
      <c r="WFY4" s="321"/>
      <c r="WFZ4" s="321"/>
      <c r="WGA4" s="321"/>
      <c r="WGB4" s="321"/>
      <c r="WGC4" s="321"/>
      <c r="WGD4" s="321"/>
      <c r="WGE4" s="321"/>
      <c r="WGF4" s="321"/>
      <c r="WGG4" s="321"/>
      <c r="WGH4" s="321"/>
      <c r="WGI4" s="321"/>
      <c r="WGJ4" s="321"/>
      <c r="WGK4" s="321"/>
      <c r="WGL4" s="321"/>
      <c r="WGM4" s="321"/>
      <c r="WGN4" s="321"/>
      <c r="WGO4" s="321"/>
      <c r="WGP4" s="321"/>
      <c r="WGQ4" s="321"/>
      <c r="WGR4" s="321"/>
      <c r="WGS4" s="321"/>
      <c r="WGT4" s="321"/>
      <c r="WGU4" s="321"/>
      <c r="WGV4" s="321"/>
      <c r="WGW4" s="321"/>
      <c r="WGX4" s="321"/>
      <c r="WGY4" s="321"/>
      <c r="WGZ4" s="321"/>
      <c r="WHA4" s="321"/>
      <c r="WHB4" s="321"/>
      <c r="WHC4" s="321"/>
      <c r="WHD4" s="321"/>
      <c r="WHE4" s="321"/>
      <c r="WHF4" s="321"/>
      <c r="WHG4" s="321"/>
      <c r="WHH4" s="321"/>
      <c r="WHI4" s="321"/>
      <c r="WHJ4" s="321"/>
      <c r="WHK4" s="321"/>
      <c r="WHL4" s="321"/>
      <c r="WHM4" s="321"/>
      <c r="WHN4" s="321"/>
      <c r="WHO4" s="321"/>
      <c r="WHP4" s="321"/>
      <c r="WHQ4" s="321"/>
      <c r="WHR4" s="321"/>
      <c r="WHS4" s="321"/>
      <c r="WHT4" s="321"/>
      <c r="WHU4" s="321"/>
      <c r="WHV4" s="321"/>
      <c r="WHW4" s="321"/>
      <c r="WHX4" s="321"/>
      <c r="WHY4" s="321"/>
      <c r="WHZ4" s="321"/>
      <c r="WIA4" s="321"/>
      <c r="WIB4" s="321"/>
      <c r="WIC4" s="321"/>
      <c r="WID4" s="321"/>
      <c r="WIE4" s="321"/>
      <c r="WIF4" s="321"/>
      <c r="WIG4" s="321"/>
      <c r="WIH4" s="321"/>
      <c r="WII4" s="321"/>
      <c r="WIJ4" s="321"/>
      <c r="WIK4" s="321"/>
      <c r="WIL4" s="321"/>
      <c r="WIM4" s="321"/>
      <c r="WIN4" s="321"/>
      <c r="WIO4" s="321"/>
      <c r="WIP4" s="321"/>
      <c r="WIQ4" s="321"/>
      <c r="WIR4" s="321"/>
      <c r="WIS4" s="321"/>
      <c r="WIT4" s="321"/>
      <c r="WIU4" s="321"/>
      <c r="WIV4" s="321"/>
      <c r="WIW4" s="321"/>
      <c r="WIX4" s="321"/>
      <c r="WIY4" s="321"/>
      <c r="WIZ4" s="321"/>
      <c r="WJA4" s="321"/>
      <c r="WJB4" s="321"/>
      <c r="WJC4" s="321"/>
      <c r="WJD4" s="321"/>
      <c r="WJE4" s="321"/>
      <c r="WJF4" s="321"/>
      <c r="WJG4" s="321"/>
      <c r="WJH4" s="321"/>
      <c r="WJI4" s="321"/>
      <c r="WJJ4" s="321"/>
      <c r="WJK4" s="321"/>
      <c r="WJL4" s="321"/>
      <c r="WJM4" s="321"/>
      <c r="WJN4" s="321"/>
      <c r="WJO4" s="321"/>
      <c r="WJP4" s="321"/>
      <c r="WJQ4" s="321"/>
      <c r="WJR4" s="321"/>
      <c r="WJS4" s="321"/>
      <c r="WJT4" s="321"/>
      <c r="WJU4" s="321"/>
      <c r="WJV4" s="321"/>
      <c r="WJW4" s="321"/>
      <c r="WJX4" s="321"/>
      <c r="WJY4" s="321"/>
      <c r="WJZ4" s="321"/>
      <c r="WKA4" s="321"/>
      <c r="WKB4" s="321"/>
      <c r="WKC4" s="321"/>
      <c r="WKD4" s="321"/>
      <c r="WKE4" s="321"/>
      <c r="WKF4" s="321"/>
      <c r="WKG4" s="321"/>
      <c r="WKH4" s="321"/>
      <c r="WKI4" s="321"/>
      <c r="WKJ4" s="321"/>
      <c r="WKK4" s="321"/>
      <c r="WKL4" s="321"/>
      <c r="WKM4" s="321"/>
      <c r="WKN4" s="321"/>
      <c r="WKO4" s="321"/>
      <c r="WKP4" s="321"/>
      <c r="WKQ4" s="321"/>
      <c r="WKR4" s="321"/>
      <c r="WKS4" s="321"/>
      <c r="WKT4" s="321"/>
      <c r="WKU4" s="321"/>
      <c r="WKV4" s="321"/>
      <c r="WKW4" s="321"/>
      <c r="WKX4" s="321"/>
      <c r="WKY4" s="321"/>
      <c r="WKZ4" s="321"/>
      <c r="WLA4" s="321"/>
      <c r="WLB4" s="321"/>
      <c r="WLC4" s="321"/>
      <c r="WLD4" s="321"/>
      <c r="WLE4" s="321"/>
      <c r="WLF4" s="321"/>
      <c r="WLG4" s="321"/>
      <c r="WLH4" s="321"/>
      <c r="WLI4" s="321"/>
      <c r="WLJ4" s="321"/>
      <c r="WLK4" s="321"/>
      <c r="WLL4" s="321"/>
      <c r="WLM4" s="321"/>
      <c r="WLN4" s="321"/>
      <c r="WLO4" s="321"/>
      <c r="WLP4" s="321"/>
      <c r="WLQ4" s="321"/>
      <c r="WLR4" s="321"/>
      <c r="WLS4" s="321"/>
      <c r="WLT4" s="321"/>
      <c r="WLU4" s="321"/>
      <c r="WLV4" s="321"/>
      <c r="WLW4" s="321"/>
      <c r="WLX4" s="321"/>
      <c r="WLY4" s="321"/>
      <c r="WLZ4" s="321"/>
      <c r="WMA4" s="321"/>
      <c r="WMB4" s="321"/>
      <c r="WMC4" s="321"/>
      <c r="WMD4" s="321"/>
      <c r="WME4" s="321"/>
      <c r="WMF4" s="321"/>
      <c r="WMG4" s="321"/>
      <c r="WMH4" s="321"/>
      <c r="WMI4" s="321"/>
      <c r="WMJ4" s="321"/>
      <c r="WMK4" s="321"/>
      <c r="WML4" s="321"/>
      <c r="WMM4" s="321"/>
      <c r="WMN4" s="321"/>
      <c r="WMO4" s="321"/>
      <c r="WMP4" s="321"/>
      <c r="WMQ4" s="321"/>
      <c r="WMR4" s="321"/>
      <c r="WMS4" s="321"/>
      <c r="WMT4" s="321"/>
      <c r="WMU4" s="321"/>
      <c r="WMV4" s="321"/>
      <c r="WMW4" s="321"/>
      <c r="WMX4" s="321"/>
      <c r="WMY4" s="321"/>
      <c r="WMZ4" s="321"/>
      <c r="WNA4" s="321"/>
      <c r="WNB4" s="321"/>
      <c r="WNC4" s="321"/>
      <c r="WND4" s="321"/>
      <c r="WNE4" s="321"/>
      <c r="WNF4" s="321"/>
      <c r="WNG4" s="321"/>
      <c r="WNH4" s="321"/>
      <c r="WNI4" s="321"/>
      <c r="WNJ4" s="321"/>
      <c r="WNK4" s="321"/>
      <c r="WNL4" s="321"/>
      <c r="WNM4" s="321"/>
      <c r="WNN4" s="321"/>
      <c r="WNO4" s="321"/>
      <c r="WNP4" s="321"/>
      <c r="WNQ4" s="321"/>
      <c r="WNR4" s="321"/>
      <c r="WNS4" s="321"/>
      <c r="WNT4" s="321"/>
      <c r="WNU4" s="321"/>
      <c r="WNV4" s="321"/>
      <c r="WNW4" s="321"/>
      <c r="WNX4" s="321"/>
      <c r="WNY4" s="321"/>
      <c r="WNZ4" s="321"/>
      <c r="WOA4" s="321"/>
      <c r="WOB4" s="321"/>
      <c r="WOC4" s="321"/>
      <c r="WOD4" s="321"/>
      <c r="WOE4" s="321"/>
      <c r="WOF4" s="321"/>
      <c r="WOG4" s="321"/>
      <c r="WOH4" s="321"/>
      <c r="WOI4" s="321"/>
      <c r="WOJ4" s="321"/>
      <c r="WOK4" s="321"/>
      <c r="WOL4" s="321"/>
      <c r="WOM4" s="321"/>
      <c r="WON4" s="321"/>
      <c r="WOO4" s="321"/>
      <c r="WOP4" s="321"/>
      <c r="WOQ4" s="321"/>
      <c r="WOR4" s="321"/>
      <c r="WOS4" s="321"/>
      <c r="WOT4" s="321"/>
      <c r="WOU4" s="321"/>
      <c r="WOV4" s="321"/>
      <c r="WOW4" s="321"/>
      <c r="WOX4" s="321"/>
      <c r="WOY4" s="321"/>
      <c r="WOZ4" s="321"/>
      <c r="WPA4" s="321"/>
      <c r="WPB4" s="321"/>
      <c r="WPC4" s="321"/>
      <c r="WPD4" s="321"/>
      <c r="WPE4" s="321"/>
      <c r="WPF4" s="321"/>
      <c r="WPG4" s="321"/>
      <c r="WPH4" s="321"/>
      <c r="WPI4" s="321"/>
      <c r="WPJ4" s="321"/>
      <c r="WPK4" s="321"/>
      <c r="WPL4" s="321"/>
      <c r="WPM4" s="321"/>
      <c r="WPN4" s="321"/>
      <c r="WPO4" s="321"/>
      <c r="WPP4" s="321"/>
      <c r="WPQ4" s="321"/>
      <c r="WPR4" s="321"/>
      <c r="WPS4" s="321"/>
      <c r="WPT4" s="321"/>
      <c r="WPU4" s="321"/>
      <c r="WPV4" s="321"/>
      <c r="WPW4" s="321"/>
      <c r="WPX4" s="321"/>
      <c r="WPY4" s="321"/>
      <c r="WPZ4" s="321"/>
      <c r="WQA4" s="321"/>
      <c r="WQB4" s="321"/>
      <c r="WQC4" s="321"/>
      <c r="WQD4" s="321"/>
      <c r="WQE4" s="321"/>
      <c r="WQF4" s="321"/>
      <c r="WQG4" s="321"/>
      <c r="WQH4" s="321"/>
      <c r="WQI4" s="321"/>
      <c r="WQJ4" s="321"/>
      <c r="WQK4" s="321"/>
      <c r="WQL4" s="321"/>
      <c r="WQM4" s="321"/>
      <c r="WQN4" s="321"/>
      <c r="WQO4" s="321"/>
      <c r="WQP4" s="321"/>
      <c r="WQQ4" s="321"/>
      <c r="WQR4" s="321"/>
      <c r="WQS4" s="321"/>
      <c r="WQT4" s="321"/>
      <c r="WQU4" s="321"/>
      <c r="WQV4" s="321"/>
      <c r="WQW4" s="321"/>
      <c r="WQX4" s="321"/>
      <c r="WQY4" s="321"/>
      <c r="WQZ4" s="321"/>
      <c r="WRA4" s="321"/>
      <c r="WRB4" s="321"/>
      <c r="WRC4" s="321"/>
      <c r="WRD4" s="321"/>
      <c r="WRE4" s="321"/>
      <c r="WRF4" s="321"/>
      <c r="WRG4" s="321"/>
      <c r="WRH4" s="321"/>
      <c r="WRI4" s="321"/>
      <c r="WRJ4" s="321"/>
      <c r="WRK4" s="321"/>
      <c r="WRL4" s="321"/>
      <c r="WRM4" s="321"/>
      <c r="WRN4" s="321"/>
      <c r="WRO4" s="321"/>
      <c r="WRP4" s="321"/>
      <c r="WRQ4" s="321"/>
      <c r="WRR4" s="321"/>
      <c r="WRS4" s="321"/>
      <c r="WRT4" s="321"/>
      <c r="WRU4" s="321"/>
      <c r="WRV4" s="321"/>
      <c r="WRW4" s="321"/>
      <c r="WRX4" s="321"/>
      <c r="WRY4" s="321"/>
      <c r="WRZ4" s="321"/>
      <c r="WSA4" s="321"/>
      <c r="WSB4" s="321"/>
      <c r="WSC4" s="321"/>
      <c r="WSD4" s="321"/>
      <c r="WSE4" s="321"/>
      <c r="WSF4" s="321"/>
      <c r="WSG4" s="321"/>
      <c r="WSH4" s="321"/>
      <c r="WSI4" s="321"/>
      <c r="WSJ4" s="321"/>
      <c r="WSK4" s="321"/>
      <c r="WSL4" s="321"/>
      <c r="WSM4" s="321"/>
      <c r="WSN4" s="321"/>
      <c r="WSO4" s="321"/>
      <c r="WSP4" s="321"/>
      <c r="WSQ4" s="321"/>
      <c r="WSR4" s="321"/>
      <c r="WSS4" s="321"/>
      <c r="WST4" s="321"/>
      <c r="WSU4" s="321"/>
      <c r="WSV4" s="321"/>
      <c r="WSW4" s="321"/>
      <c r="WSX4" s="321"/>
      <c r="WSY4" s="321"/>
      <c r="WSZ4" s="321"/>
      <c r="WTA4" s="321"/>
      <c r="WTB4" s="321"/>
      <c r="WTC4" s="321"/>
      <c r="WTD4" s="321"/>
      <c r="WTE4" s="321"/>
      <c r="WTF4" s="321"/>
      <c r="WTG4" s="321"/>
      <c r="WTH4" s="321"/>
      <c r="WTI4" s="321"/>
      <c r="WTJ4" s="321"/>
      <c r="WTK4" s="321"/>
      <c r="WTL4" s="321"/>
      <c r="WTM4" s="321"/>
      <c r="WTN4" s="321"/>
      <c r="WTO4" s="321"/>
      <c r="WTP4" s="321"/>
      <c r="WTQ4" s="321"/>
      <c r="WTR4" s="321"/>
      <c r="WTS4" s="321"/>
      <c r="WTT4" s="321"/>
      <c r="WTU4" s="321"/>
      <c r="WTV4" s="321"/>
      <c r="WTW4" s="321"/>
      <c r="WTX4" s="321"/>
      <c r="WTY4" s="321"/>
      <c r="WTZ4" s="321"/>
      <c r="WUA4" s="321"/>
      <c r="WUB4" s="321"/>
      <c r="WUC4" s="321"/>
      <c r="WUD4" s="321"/>
      <c r="WUE4" s="321"/>
      <c r="WUF4" s="321"/>
      <c r="WUG4" s="321"/>
      <c r="WUH4" s="321"/>
      <c r="WUI4" s="321"/>
      <c r="WUJ4" s="321"/>
      <c r="WUK4" s="321"/>
      <c r="WUL4" s="321"/>
      <c r="WUM4" s="321"/>
      <c r="WUN4" s="321"/>
      <c r="WUO4" s="321"/>
      <c r="WUP4" s="321"/>
      <c r="WUQ4" s="321"/>
      <c r="WUR4" s="321"/>
      <c r="WUS4" s="321"/>
      <c r="WUT4" s="321"/>
      <c r="WUU4" s="321"/>
      <c r="WUV4" s="321"/>
      <c r="WUW4" s="321"/>
      <c r="WUX4" s="321"/>
      <c r="WUY4" s="321"/>
      <c r="WUZ4" s="321"/>
      <c r="WVA4" s="321"/>
      <c r="WVB4" s="321"/>
      <c r="WVC4" s="321"/>
      <c r="WVD4" s="321"/>
      <c r="WVE4" s="321"/>
      <c r="WVF4" s="321"/>
      <c r="WVG4" s="321"/>
      <c r="WVH4" s="321"/>
      <c r="WVI4" s="321"/>
      <c r="WVJ4" s="321"/>
      <c r="WVK4" s="321"/>
      <c r="WVL4" s="321"/>
      <c r="WVM4" s="321"/>
      <c r="WVN4" s="321"/>
      <c r="WVO4" s="321"/>
      <c r="WVP4" s="321"/>
      <c r="WVQ4" s="321"/>
      <c r="WVR4" s="321"/>
      <c r="WVS4" s="321"/>
      <c r="WVT4" s="321"/>
      <c r="WVU4" s="321"/>
      <c r="WVV4" s="321"/>
      <c r="WVW4" s="321"/>
      <c r="WVX4" s="321"/>
      <c r="WVY4" s="321"/>
      <c r="WVZ4" s="321"/>
      <c r="WWA4" s="321"/>
      <c r="WWB4" s="321"/>
      <c r="WWC4" s="321"/>
      <c r="WWD4" s="321"/>
      <c r="WWE4" s="321"/>
      <c r="WWF4" s="321"/>
      <c r="WWG4" s="321"/>
      <c r="WWH4" s="321"/>
      <c r="WWI4" s="321"/>
      <c r="WWJ4" s="321"/>
      <c r="WWK4" s="321"/>
      <c r="WWL4" s="321"/>
      <c r="WWM4" s="321"/>
      <c r="WWN4" s="321"/>
      <c r="WWO4" s="321"/>
      <c r="WWP4" s="321"/>
      <c r="WWQ4" s="321"/>
      <c r="WWR4" s="321"/>
      <c r="WWS4" s="321"/>
      <c r="WWT4" s="321"/>
      <c r="WWU4" s="321"/>
      <c r="WWV4" s="321"/>
      <c r="WWW4" s="321"/>
      <c r="WWX4" s="321"/>
      <c r="WWY4" s="321"/>
      <c r="WWZ4" s="321"/>
      <c r="WXA4" s="321"/>
      <c r="WXB4" s="321"/>
      <c r="WXC4" s="321"/>
      <c r="WXD4" s="321"/>
      <c r="WXE4" s="321"/>
      <c r="WXF4" s="321"/>
      <c r="WXG4" s="321"/>
      <c r="WXH4" s="321"/>
      <c r="WXI4" s="321"/>
      <c r="WXJ4" s="321"/>
      <c r="WXK4" s="321"/>
      <c r="WXL4" s="321"/>
      <c r="WXM4" s="321"/>
      <c r="WXN4" s="321"/>
      <c r="WXO4" s="321"/>
      <c r="WXP4" s="321"/>
      <c r="WXQ4" s="321"/>
      <c r="WXR4" s="321"/>
      <c r="WXS4" s="321"/>
      <c r="WXT4" s="321"/>
      <c r="WXU4" s="321"/>
      <c r="WXV4" s="321"/>
      <c r="WXW4" s="321"/>
      <c r="WXX4" s="321"/>
      <c r="WXY4" s="321"/>
      <c r="WXZ4" s="321"/>
      <c r="WYA4" s="321"/>
      <c r="WYB4" s="321"/>
      <c r="WYC4" s="321"/>
      <c r="WYD4" s="321"/>
      <c r="WYE4" s="321"/>
      <c r="WYF4" s="321"/>
      <c r="WYG4" s="321"/>
      <c r="WYH4" s="321"/>
      <c r="WYI4" s="321"/>
      <c r="WYJ4" s="321"/>
      <c r="WYK4" s="321"/>
      <c r="WYL4" s="321"/>
      <c r="WYM4" s="321"/>
      <c r="WYN4" s="321"/>
      <c r="WYO4" s="321"/>
      <c r="WYP4" s="321"/>
      <c r="WYQ4" s="321"/>
      <c r="WYR4" s="321"/>
      <c r="WYS4" s="321"/>
      <c r="WYT4" s="321"/>
      <c r="WYU4" s="321"/>
      <c r="WYV4" s="321"/>
      <c r="WYW4" s="321"/>
      <c r="WYX4" s="321"/>
      <c r="WYY4" s="321"/>
      <c r="WYZ4" s="321"/>
      <c r="WZA4" s="321"/>
      <c r="WZB4" s="321"/>
      <c r="WZC4" s="321"/>
      <c r="WZD4" s="321"/>
      <c r="WZE4" s="321"/>
      <c r="WZF4" s="321"/>
      <c r="WZG4" s="321"/>
      <c r="WZH4" s="321"/>
      <c r="WZI4" s="321"/>
      <c r="WZJ4" s="321"/>
      <c r="WZK4" s="321"/>
      <c r="WZL4" s="321"/>
      <c r="WZM4" s="321"/>
      <c r="WZN4" s="321"/>
      <c r="WZO4" s="321"/>
      <c r="WZP4" s="321"/>
      <c r="WZQ4" s="321"/>
      <c r="WZR4" s="321"/>
      <c r="WZS4" s="321"/>
      <c r="WZT4" s="321"/>
      <c r="WZU4" s="321"/>
      <c r="WZV4" s="321"/>
      <c r="WZW4" s="321"/>
      <c r="WZX4" s="321"/>
      <c r="WZY4" s="321"/>
      <c r="WZZ4" s="321"/>
      <c r="XAA4" s="321"/>
      <c r="XAB4" s="321"/>
      <c r="XAC4" s="321"/>
      <c r="XAD4" s="321"/>
      <c r="XAE4" s="321"/>
      <c r="XAF4" s="321"/>
      <c r="XAG4" s="321"/>
      <c r="XAH4" s="321"/>
      <c r="XAI4" s="321"/>
      <c r="XAJ4" s="321"/>
      <c r="XAK4" s="321"/>
      <c r="XAL4" s="321"/>
      <c r="XAM4" s="321"/>
      <c r="XAN4" s="321"/>
      <c r="XAO4" s="321"/>
      <c r="XAP4" s="321"/>
      <c r="XAQ4" s="321"/>
      <c r="XAR4" s="321"/>
      <c r="XAS4" s="321"/>
      <c r="XAT4" s="321"/>
      <c r="XAU4" s="321"/>
      <c r="XAV4" s="321"/>
      <c r="XAW4" s="321"/>
      <c r="XAX4" s="321"/>
      <c r="XAY4" s="321"/>
      <c r="XAZ4" s="321"/>
      <c r="XBA4" s="321"/>
      <c r="XBB4" s="321"/>
      <c r="XBC4" s="321"/>
      <c r="XBD4" s="321"/>
      <c r="XBE4" s="321"/>
      <c r="XBF4" s="321"/>
      <c r="XBG4" s="321"/>
      <c r="XBH4" s="321"/>
      <c r="XBI4" s="321"/>
      <c r="XBJ4" s="321"/>
      <c r="XBK4" s="321"/>
      <c r="XBL4" s="321"/>
      <c r="XBM4" s="321"/>
      <c r="XBN4" s="321"/>
      <c r="XBO4" s="321"/>
      <c r="XBP4" s="321"/>
      <c r="XBQ4" s="321"/>
      <c r="XBR4" s="321"/>
      <c r="XBS4" s="321"/>
      <c r="XBT4" s="321"/>
      <c r="XBU4" s="321"/>
      <c r="XBV4" s="321"/>
      <c r="XBW4" s="321"/>
      <c r="XBX4" s="321"/>
      <c r="XBY4" s="321"/>
      <c r="XBZ4" s="321"/>
      <c r="XCA4" s="321"/>
      <c r="XCB4" s="321"/>
      <c r="XCC4" s="321"/>
      <c r="XCD4" s="321"/>
      <c r="XCE4" s="321"/>
      <c r="XCF4" s="321"/>
      <c r="XCG4" s="321"/>
      <c r="XCH4" s="321"/>
      <c r="XCI4" s="321"/>
      <c r="XCJ4" s="321"/>
      <c r="XCK4" s="321"/>
      <c r="XCL4" s="321"/>
      <c r="XCM4" s="321"/>
      <c r="XCN4" s="321"/>
      <c r="XCO4" s="321"/>
      <c r="XCP4" s="321"/>
      <c r="XCQ4" s="321"/>
      <c r="XCR4" s="321"/>
      <c r="XCS4" s="321"/>
      <c r="XCT4" s="321"/>
      <c r="XCU4" s="321"/>
      <c r="XCV4" s="321"/>
      <c r="XCW4" s="321"/>
      <c r="XCX4" s="321"/>
      <c r="XCY4" s="321"/>
      <c r="XCZ4" s="321"/>
      <c r="XDA4" s="321"/>
      <c r="XDB4" s="321"/>
      <c r="XDC4" s="321"/>
      <c r="XDD4" s="321"/>
      <c r="XDE4" s="321"/>
      <c r="XDF4" s="321"/>
      <c r="XDG4" s="321"/>
      <c r="XDH4" s="321"/>
      <c r="XDI4" s="321"/>
      <c r="XDJ4" s="321"/>
      <c r="XDK4" s="321"/>
      <c r="XDL4" s="321"/>
      <c r="XDM4" s="321"/>
      <c r="XDN4" s="321"/>
      <c r="XDO4" s="321"/>
      <c r="XDP4" s="321"/>
      <c r="XDQ4" s="321"/>
      <c r="XDR4" s="321"/>
      <c r="XDS4" s="321"/>
      <c r="XDT4" s="321"/>
      <c r="XDU4" s="321"/>
      <c r="XDV4" s="321"/>
      <c r="XDW4" s="321"/>
      <c r="XDX4" s="321"/>
      <c r="XDY4" s="321"/>
      <c r="XDZ4" s="321"/>
      <c r="XEA4" s="321"/>
      <c r="XEB4" s="321"/>
      <c r="XEC4" s="321"/>
      <c r="XED4" s="321"/>
      <c r="XEE4" s="321"/>
      <c r="XEF4" s="321"/>
      <c r="XEG4" s="321"/>
      <c r="XEH4" s="321"/>
      <c r="XEI4" s="321"/>
      <c r="XEJ4" s="321"/>
      <c r="XEK4" s="321"/>
      <c r="XEL4" s="321"/>
      <c r="XEM4" s="321"/>
      <c r="XEN4" s="321"/>
      <c r="XEO4" s="321"/>
      <c r="XEP4" s="321"/>
      <c r="XEQ4" s="321"/>
      <c r="XER4" s="321"/>
      <c r="XES4" s="321"/>
      <c r="XET4" s="321"/>
      <c r="XEU4" s="321"/>
      <c r="XEV4" s="321"/>
      <c r="XEW4" s="321"/>
      <c r="XEX4" s="321"/>
      <c r="XEY4" s="321"/>
      <c r="XEZ4" s="321"/>
    </row>
    <row r="5" spans="1:16380" s="139" customFormat="1" ht="20.100000000000001" customHeight="1" x14ac:dyDescent="0.25">
      <c r="A5" s="304"/>
      <c r="B5" s="322" t="s">
        <v>162</v>
      </c>
      <c r="C5" s="322"/>
      <c r="D5" s="322"/>
      <c r="E5" s="322"/>
      <c r="F5" s="305" t="s">
        <v>1296</v>
      </c>
      <c r="G5" s="305" t="s">
        <v>1297</v>
      </c>
    </row>
    <row r="6" spans="1:16380" s="139" customFormat="1" ht="20.100000000000001" customHeight="1" x14ac:dyDescent="0.25">
      <c r="A6" s="255"/>
      <c r="B6" s="323"/>
      <c r="C6" s="323"/>
      <c r="D6" s="323"/>
      <c r="E6" s="323"/>
      <c r="F6" s="256" t="s">
        <v>302</v>
      </c>
      <c r="G6" s="257"/>
    </row>
    <row r="7" spans="1:16380" s="252" customFormat="1" ht="20.100000000000001" customHeight="1" x14ac:dyDescent="0.25">
      <c r="A7" s="306"/>
      <c r="B7" s="319" t="s">
        <v>1298</v>
      </c>
      <c r="C7" s="319"/>
      <c r="D7" s="319"/>
      <c r="E7" s="319"/>
      <c r="F7" s="141"/>
      <c r="G7" s="142" t="s">
        <v>315</v>
      </c>
    </row>
    <row r="8" spans="1:16380" s="139" customFormat="1" ht="20.100000000000001" customHeight="1" x14ac:dyDescent="0.25">
      <c r="A8" s="307"/>
      <c r="B8" s="318" t="s">
        <v>1299</v>
      </c>
      <c r="C8" s="318"/>
      <c r="D8" s="318"/>
      <c r="E8" s="318"/>
      <c r="F8" s="291" t="s">
        <v>247</v>
      </c>
      <c r="G8" s="287">
        <v>1</v>
      </c>
    </row>
    <row r="9" spans="1:16380" s="139" customFormat="1" ht="19.5" customHeight="1" x14ac:dyDescent="0.25">
      <c r="A9" s="307"/>
      <c r="B9" s="308" t="s">
        <v>1300</v>
      </c>
      <c r="C9" s="308"/>
      <c r="D9" s="308"/>
      <c r="E9" s="308"/>
      <c r="F9" s="291" t="s">
        <v>247</v>
      </c>
      <c r="G9" s="287">
        <v>1</v>
      </c>
    </row>
    <row r="10" spans="1:16380" ht="19.5" customHeight="1" x14ac:dyDescent="0.25">
      <c r="A10" s="140"/>
      <c r="B10" s="319" t="s">
        <v>1301</v>
      </c>
      <c r="C10" s="319"/>
      <c r="D10" s="319"/>
      <c r="E10" s="319"/>
      <c r="F10" s="141"/>
      <c r="G10" s="142" t="s">
        <v>315</v>
      </c>
    </row>
    <row r="11" spans="1:16380" s="139" customFormat="1" ht="20.100000000000001" customHeight="1" x14ac:dyDescent="0.25">
      <c r="A11" s="309"/>
      <c r="B11" s="310" t="s">
        <v>1302</v>
      </c>
      <c r="F11" s="156" t="s">
        <v>247</v>
      </c>
      <c r="G11" s="156">
        <v>1</v>
      </c>
    </row>
    <row r="12" spans="1:16380" s="139" customFormat="1" ht="20.100000000000001" customHeight="1" x14ac:dyDescent="0.25">
      <c r="A12" s="309"/>
      <c r="B12" s="310" t="s">
        <v>1303</v>
      </c>
      <c r="F12" s="156" t="s">
        <v>247</v>
      </c>
      <c r="G12" s="156">
        <v>1</v>
      </c>
    </row>
    <row r="13" spans="1:16380" ht="20.100000000000001" customHeight="1" x14ac:dyDescent="0.25">
      <c r="A13" s="140"/>
      <c r="B13" s="319" t="s">
        <v>1304</v>
      </c>
      <c r="C13" s="319"/>
      <c r="D13" s="319"/>
      <c r="E13" s="319"/>
      <c r="F13" s="141"/>
      <c r="G13" s="142" t="s">
        <v>315</v>
      </c>
    </row>
    <row r="14" spans="1:16380" s="139" customFormat="1" ht="53.45" customHeight="1" x14ac:dyDescent="0.25">
      <c r="A14" s="309"/>
      <c r="B14" s="311" t="s">
        <v>630</v>
      </c>
      <c r="C14" s="310"/>
      <c r="D14" s="310"/>
      <c r="E14" s="310"/>
      <c r="F14" s="156" t="s">
        <v>247</v>
      </c>
      <c r="G14" s="156">
        <v>3</v>
      </c>
    </row>
    <row r="15" spans="1:16380" s="139" customFormat="1" ht="20.100000000000001" customHeight="1" x14ac:dyDescent="0.25">
      <c r="A15" s="309"/>
      <c r="B15" s="310" t="s">
        <v>1305</v>
      </c>
      <c r="C15" s="310"/>
      <c r="D15" s="310"/>
      <c r="E15" s="310"/>
      <c r="F15" s="156" t="s">
        <v>247</v>
      </c>
      <c r="G15" s="156">
        <v>3</v>
      </c>
    </row>
    <row r="16" spans="1:16380" s="139" customFormat="1" ht="20.100000000000001" customHeight="1" x14ac:dyDescent="0.25">
      <c r="A16" s="309"/>
      <c r="B16" s="310" t="s">
        <v>1306</v>
      </c>
      <c r="C16" s="310"/>
      <c r="D16" s="310"/>
      <c r="E16" s="310"/>
      <c r="F16" s="156" t="s">
        <v>247</v>
      </c>
      <c r="G16" s="156">
        <v>1</v>
      </c>
    </row>
    <row r="17" spans="1:7" s="139" customFormat="1" ht="17.45" customHeight="1" x14ac:dyDescent="0.25">
      <c r="A17" s="312"/>
      <c r="B17" s="313" t="s">
        <v>1307</v>
      </c>
      <c r="C17" s="314"/>
      <c r="D17" s="314"/>
      <c r="E17" s="314"/>
      <c r="F17" s="315" t="s">
        <v>247</v>
      </c>
      <c r="G17" s="315">
        <v>1</v>
      </c>
    </row>
    <row r="18" spans="1:7" s="139" customFormat="1" ht="20.100000000000001" customHeight="1" x14ac:dyDescent="0.25">
      <c r="A18" s="309"/>
      <c r="B18" s="310" t="s">
        <v>1308</v>
      </c>
      <c r="C18" s="310"/>
      <c r="D18" s="310"/>
      <c r="E18" s="310"/>
      <c r="F18" s="156" t="s">
        <v>19</v>
      </c>
      <c r="G18" s="156">
        <v>15</v>
      </c>
    </row>
    <row r="19" spans="1:7" s="139" customFormat="1" ht="20.100000000000001" customHeight="1" x14ac:dyDescent="0.25">
      <c r="A19" s="309"/>
      <c r="B19" s="310" t="s">
        <v>645</v>
      </c>
      <c r="C19" s="310"/>
      <c r="D19" s="310"/>
      <c r="E19" s="310"/>
      <c r="F19" s="156" t="s">
        <v>247</v>
      </c>
      <c r="G19" s="156">
        <v>3</v>
      </c>
    </row>
    <row r="20" spans="1:7" ht="20.100000000000001" customHeight="1" x14ac:dyDescent="0.25">
      <c r="A20" s="309"/>
      <c r="B20" s="135" t="s">
        <v>241</v>
      </c>
      <c r="C20" s="310"/>
      <c r="D20" s="310"/>
      <c r="E20" s="310"/>
      <c r="F20" s="156"/>
      <c r="G20" s="156"/>
    </row>
    <row r="21" spans="1:7" ht="12" customHeight="1" x14ac:dyDescent="0.25">
      <c r="A21" s="140"/>
      <c r="B21" s="319" t="s">
        <v>1309</v>
      </c>
      <c r="C21" s="319"/>
      <c r="D21" s="319"/>
      <c r="E21" s="319"/>
      <c r="F21" s="141"/>
      <c r="G21" s="142" t="s">
        <v>315</v>
      </c>
    </row>
    <row r="22" spans="1:7" s="139" customFormat="1" ht="30.75" customHeight="1" x14ac:dyDescent="0.25">
      <c r="A22" s="309"/>
      <c r="B22" s="320" t="s">
        <v>1310</v>
      </c>
      <c r="C22" s="320"/>
      <c r="D22" s="320"/>
      <c r="E22" s="320"/>
      <c r="F22" s="316" t="s">
        <v>247</v>
      </c>
      <c r="G22" s="316">
        <v>3</v>
      </c>
    </row>
    <row r="23" spans="1:7" ht="20.100000000000001" customHeight="1" x14ac:dyDescent="0.25">
      <c r="A23" s="317"/>
    </row>
    <row r="24" spans="1:7" ht="20.100000000000001" customHeight="1" x14ac:dyDescent="0.25">
      <c r="A24" s="317"/>
    </row>
    <row r="25" spans="1:7" ht="20.100000000000001" customHeight="1" x14ac:dyDescent="0.25">
      <c r="A25" s="317"/>
    </row>
    <row r="26" spans="1:7" ht="20.100000000000001" customHeight="1" x14ac:dyDescent="0.25">
      <c r="A26" s="317"/>
    </row>
  </sheetData>
  <mergeCells count="1499">
    <mergeCell ref="A1:E3"/>
    <mergeCell ref="A4:G4"/>
    <mergeCell ref="H4:R4"/>
    <mergeCell ref="S4:AC4"/>
    <mergeCell ref="AD4:AN4"/>
    <mergeCell ref="AO4:AY4"/>
    <mergeCell ref="GB4:GL4"/>
    <mergeCell ref="GM4:GW4"/>
    <mergeCell ref="GX4:HH4"/>
    <mergeCell ref="HI4:HS4"/>
    <mergeCell ref="HT4:ID4"/>
    <mergeCell ref="IE4:IO4"/>
    <mergeCell ref="DN4:DX4"/>
    <mergeCell ref="DY4:EI4"/>
    <mergeCell ref="EJ4:ET4"/>
    <mergeCell ref="EU4:FE4"/>
    <mergeCell ref="FF4:FP4"/>
    <mergeCell ref="FQ4:GA4"/>
    <mergeCell ref="AZ4:BJ4"/>
    <mergeCell ref="BK4:BU4"/>
    <mergeCell ref="BV4:CF4"/>
    <mergeCell ref="CG4:CQ4"/>
    <mergeCell ref="CR4:DB4"/>
    <mergeCell ref="DC4:DM4"/>
    <mergeCell ref="NR4:OB4"/>
    <mergeCell ref="OC4:OM4"/>
    <mergeCell ref="ON4:OX4"/>
    <mergeCell ref="OY4:PI4"/>
    <mergeCell ref="PJ4:PT4"/>
    <mergeCell ref="PU4:QE4"/>
    <mergeCell ref="LD4:LN4"/>
    <mergeCell ref="LO4:LY4"/>
    <mergeCell ref="LZ4:MJ4"/>
    <mergeCell ref="MK4:MU4"/>
    <mergeCell ref="MV4:NF4"/>
    <mergeCell ref="NG4:NQ4"/>
    <mergeCell ref="IP4:IZ4"/>
    <mergeCell ref="JA4:JK4"/>
    <mergeCell ref="JL4:JV4"/>
    <mergeCell ref="JW4:KG4"/>
    <mergeCell ref="KH4:KR4"/>
    <mergeCell ref="KS4:LC4"/>
    <mergeCell ref="VH4:VR4"/>
    <mergeCell ref="VS4:WC4"/>
    <mergeCell ref="WD4:WN4"/>
    <mergeCell ref="WO4:WY4"/>
    <mergeCell ref="WZ4:XJ4"/>
    <mergeCell ref="XK4:XU4"/>
    <mergeCell ref="ST4:TD4"/>
    <mergeCell ref="TE4:TO4"/>
    <mergeCell ref="TP4:TZ4"/>
    <mergeCell ref="UA4:UK4"/>
    <mergeCell ref="UL4:UV4"/>
    <mergeCell ref="UW4:VG4"/>
    <mergeCell ref="QF4:QP4"/>
    <mergeCell ref="QQ4:RA4"/>
    <mergeCell ref="RB4:RL4"/>
    <mergeCell ref="RM4:RW4"/>
    <mergeCell ref="RX4:SH4"/>
    <mergeCell ref="SI4:SS4"/>
    <mergeCell ref="ACX4:ADH4"/>
    <mergeCell ref="ADI4:ADS4"/>
    <mergeCell ref="ADT4:AED4"/>
    <mergeCell ref="AEE4:AEO4"/>
    <mergeCell ref="AEP4:AEZ4"/>
    <mergeCell ref="AFA4:AFK4"/>
    <mergeCell ref="AAJ4:AAT4"/>
    <mergeCell ref="AAU4:ABE4"/>
    <mergeCell ref="ABF4:ABP4"/>
    <mergeCell ref="ABQ4:ACA4"/>
    <mergeCell ref="ACB4:ACL4"/>
    <mergeCell ref="ACM4:ACW4"/>
    <mergeCell ref="XV4:YF4"/>
    <mergeCell ref="YG4:YQ4"/>
    <mergeCell ref="YR4:ZB4"/>
    <mergeCell ref="ZC4:ZM4"/>
    <mergeCell ref="ZN4:ZX4"/>
    <mergeCell ref="ZY4:AAI4"/>
    <mergeCell ref="AKN4:AKX4"/>
    <mergeCell ref="AKY4:ALI4"/>
    <mergeCell ref="ALJ4:ALT4"/>
    <mergeCell ref="ALU4:AME4"/>
    <mergeCell ref="AMF4:AMP4"/>
    <mergeCell ref="AMQ4:ANA4"/>
    <mergeCell ref="AHZ4:AIJ4"/>
    <mergeCell ref="AIK4:AIU4"/>
    <mergeCell ref="AIV4:AJF4"/>
    <mergeCell ref="AJG4:AJQ4"/>
    <mergeCell ref="AJR4:AKB4"/>
    <mergeCell ref="AKC4:AKM4"/>
    <mergeCell ref="AFL4:AFV4"/>
    <mergeCell ref="AFW4:AGG4"/>
    <mergeCell ref="AGH4:AGR4"/>
    <mergeCell ref="AGS4:AHC4"/>
    <mergeCell ref="AHD4:AHN4"/>
    <mergeCell ref="AHO4:AHY4"/>
    <mergeCell ref="ASD4:ASN4"/>
    <mergeCell ref="ASO4:ASY4"/>
    <mergeCell ref="ASZ4:ATJ4"/>
    <mergeCell ref="ATK4:ATU4"/>
    <mergeCell ref="ATV4:AUF4"/>
    <mergeCell ref="AUG4:AUQ4"/>
    <mergeCell ref="APP4:APZ4"/>
    <mergeCell ref="AQA4:AQK4"/>
    <mergeCell ref="AQL4:AQV4"/>
    <mergeCell ref="AQW4:ARG4"/>
    <mergeCell ref="ARH4:ARR4"/>
    <mergeCell ref="ARS4:ASC4"/>
    <mergeCell ref="ANB4:ANL4"/>
    <mergeCell ref="ANM4:ANW4"/>
    <mergeCell ref="ANX4:AOH4"/>
    <mergeCell ref="AOI4:AOS4"/>
    <mergeCell ref="AOT4:APD4"/>
    <mergeCell ref="APE4:APO4"/>
    <mergeCell ref="AZT4:BAD4"/>
    <mergeCell ref="BAE4:BAO4"/>
    <mergeCell ref="BAP4:BAZ4"/>
    <mergeCell ref="BBA4:BBK4"/>
    <mergeCell ref="BBL4:BBV4"/>
    <mergeCell ref="BBW4:BCG4"/>
    <mergeCell ref="AXF4:AXP4"/>
    <mergeCell ref="AXQ4:AYA4"/>
    <mergeCell ref="AYB4:AYL4"/>
    <mergeCell ref="AYM4:AYW4"/>
    <mergeCell ref="AYX4:AZH4"/>
    <mergeCell ref="AZI4:AZS4"/>
    <mergeCell ref="AUR4:AVB4"/>
    <mergeCell ref="AVC4:AVM4"/>
    <mergeCell ref="AVN4:AVX4"/>
    <mergeCell ref="AVY4:AWI4"/>
    <mergeCell ref="AWJ4:AWT4"/>
    <mergeCell ref="AWU4:AXE4"/>
    <mergeCell ref="BHJ4:BHT4"/>
    <mergeCell ref="BHU4:BIE4"/>
    <mergeCell ref="BIF4:BIP4"/>
    <mergeCell ref="BIQ4:BJA4"/>
    <mergeCell ref="BJB4:BJL4"/>
    <mergeCell ref="BJM4:BJW4"/>
    <mergeCell ref="BEV4:BFF4"/>
    <mergeCell ref="BFG4:BFQ4"/>
    <mergeCell ref="BFR4:BGB4"/>
    <mergeCell ref="BGC4:BGM4"/>
    <mergeCell ref="BGN4:BGX4"/>
    <mergeCell ref="BGY4:BHI4"/>
    <mergeCell ref="BCH4:BCR4"/>
    <mergeCell ref="BCS4:BDC4"/>
    <mergeCell ref="BDD4:BDN4"/>
    <mergeCell ref="BDO4:BDY4"/>
    <mergeCell ref="BDZ4:BEJ4"/>
    <mergeCell ref="BEK4:BEU4"/>
    <mergeCell ref="BOZ4:BPJ4"/>
    <mergeCell ref="BPK4:BPU4"/>
    <mergeCell ref="BPV4:BQF4"/>
    <mergeCell ref="BQG4:BQQ4"/>
    <mergeCell ref="BQR4:BRB4"/>
    <mergeCell ref="BRC4:BRM4"/>
    <mergeCell ref="BML4:BMV4"/>
    <mergeCell ref="BMW4:BNG4"/>
    <mergeCell ref="BNH4:BNR4"/>
    <mergeCell ref="BNS4:BOC4"/>
    <mergeCell ref="BOD4:BON4"/>
    <mergeCell ref="BOO4:BOY4"/>
    <mergeCell ref="BJX4:BKH4"/>
    <mergeCell ref="BKI4:BKS4"/>
    <mergeCell ref="BKT4:BLD4"/>
    <mergeCell ref="BLE4:BLO4"/>
    <mergeCell ref="BLP4:BLZ4"/>
    <mergeCell ref="BMA4:BMK4"/>
    <mergeCell ref="BWP4:BWZ4"/>
    <mergeCell ref="BXA4:BXK4"/>
    <mergeCell ref="BXL4:BXV4"/>
    <mergeCell ref="BXW4:BYG4"/>
    <mergeCell ref="BYH4:BYR4"/>
    <mergeCell ref="BYS4:BZC4"/>
    <mergeCell ref="BUB4:BUL4"/>
    <mergeCell ref="BUM4:BUW4"/>
    <mergeCell ref="BUX4:BVH4"/>
    <mergeCell ref="BVI4:BVS4"/>
    <mergeCell ref="BVT4:BWD4"/>
    <mergeCell ref="BWE4:BWO4"/>
    <mergeCell ref="BRN4:BRX4"/>
    <mergeCell ref="BRY4:BSI4"/>
    <mergeCell ref="BSJ4:BST4"/>
    <mergeCell ref="BSU4:BTE4"/>
    <mergeCell ref="BTF4:BTP4"/>
    <mergeCell ref="BTQ4:BUA4"/>
    <mergeCell ref="CEF4:CEP4"/>
    <mergeCell ref="CEQ4:CFA4"/>
    <mergeCell ref="CFB4:CFL4"/>
    <mergeCell ref="CFM4:CFW4"/>
    <mergeCell ref="CFX4:CGH4"/>
    <mergeCell ref="CGI4:CGS4"/>
    <mergeCell ref="CBR4:CCB4"/>
    <mergeCell ref="CCC4:CCM4"/>
    <mergeCell ref="CCN4:CCX4"/>
    <mergeCell ref="CCY4:CDI4"/>
    <mergeCell ref="CDJ4:CDT4"/>
    <mergeCell ref="CDU4:CEE4"/>
    <mergeCell ref="BZD4:BZN4"/>
    <mergeCell ref="BZO4:BZY4"/>
    <mergeCell ref="BZZ4:CAJ4"/>
    <mergeCell ref="CAK4:CAU4"/>
    <mergeCell ref="CAV4:CBF4"/>
    <mergeCell ref="CBG4:CBQ4"/>
    <mergeCell ref="CLV4:CMF4"/>
    <mergeCell ref="CMG4:CMQ4"/>
    <mergeCell ref="CMR4:CNB4"/>
    <mergeCell ref="CNC4:CNM4"/>
    <mergeCell ref="CNN4:CNX4"/>
    <mergeCell ref="CNY4:COI4"/>
    <mergeCell ref="CJH4:CJR4"/>
    <mergeCell ref="CJS4:CKC4"/>
    <mergeCell ref="CKD4:CKN4"/>
    <mergeCell ref="CKO4:CKY4"/>
    <mergeCell ref="CKZ4:CLJ4"/>
    <mergeCell ref="CLK4:CLU4"/>
    <mergeCell ref="CGT4:CHD4"/>
    <mergeCell ref="CHE4:CHO4"/>
    <mergeCell ref="CHP4:CHZ4"/>
    <mergeCell ref="CIA4:CIK4"/>
    <mergeCell ref="CIL4:CIV4"/>
    <mergeCell ref="CIW4:CJG4"/>
    <mergeCell ref="CTL4:CTV4"/>
    <mergeCell ref="CTW4:CUG4"/>
    <mergeCell ref="CUH4:CUR4"/>
    <mergeCell ref="CUS4:CVC4"/>
    <mergeCell ref="CVD4:CVN4"/>
    <mergeCell ref="CVO4:CVY4"/>
    <mergeCell ref="CQX4:CRH4"/>
    <mergeCell ref="CRI4:CRS4"/>
    <mergeCell ref="CRT4:CSD4"/>
    <mergeCell ref="CSE4:CSO4"/>
    <mergeCell ref="CSP4:CSZ4"/>
    <mergeCell ref="CTA4:CTK4"/>
    <mergeCell ref="COJ4:COT4"/>
    <mergeCell ref="COU4:CPE4"/>
    <mergeCell ref="CPF4:CPP4"/>
    <mergeCell ref="CPQ4:CQA4"/>
    <mergeCell ref="CQB4:CQL4"/>
    <mergeCell ref="CQM4:CQW4"/>
    <mergeCell ref="DBB4:DBL4"/>
    <mergeCell ref="DBM4:DBW4"/>
    <mergeCell ref="DBX4:DCH4"/>
    <mergeCell ref="DCI4:DCS4"/>
    <mergeCell ref="DCT4:DDD4"/>
    <mergeCell ref="DDE4:DDO4"/>
    <mergeCell ref="CYN4:CYX4"/>
    <mergeCell ref="CYY4:CZI4"/>
    <mergeCell ref="CZJ4:CZT4"/>
    <mergeCell ref="CZU4:DAE4"/>
    <mergeCell ref="DAF4:DAP4"/>
    <mergeCell ref="DAQ4:DBA4"/>
    <mergeCell ref="CVZ4:CWJ4"/>
    <mergeCell ref="CWK4:CWU4"/>
    <mergeCell ref="CWV4:CXF4"/>
    <mergeCell ref="CXG4:CXQ4"/>
    <mergeCell ref="CXR4:CYB4"/>
    <mergeCell ref="CYC4:CYM4"/>
    <mergeCell ref="DIR4:DJB4"/>
    <mergeCell ref="DJC4:DJM4"/>
    <mergeCell ref="DJN4:DJX4"/>
    <mergeCell ref="DJY4:DKI4"/>
    <mergeCell ref="DKJ4:DKT4"/>
    <mergeCell ref="DKU4:DLE4"/>
    <mergeCell ref="DGD4:DGN4"/>
    <mergeCell ref="DGO4:DGY4"/>
    <mergeCell ref="DGZ4:DHJ4"/>
    <mergeCell ref="DHK4:DHU4"/>
    <mergeCell ref="DHV4:DIF4"/>
    <mergeCell ref="DIG4:DIQ4"/>
    <mergeCell ref="DDP4:DDZ4"/>
    <mergeCell ref="DEA4:DEK4"/>
    <mergeCell ref="DEL4:DEV4"/>
    <mergeCell ref="DEW4:DFG4"/>
    <mergeCell ref="DFH4:DFR4"/>
    <mergeCell ref="DFS4:DGC4"/>
    <mergeCell ref="DQH4:DQR4"/>
    <mergeCell ref="DQS4:DRC4"/>
    <mergeCell ref="DRD4:DRN4"/>
    <mergeCell ref="DRO4:DRY4"/>
    <mergeCell ref="DRZ4:DSJ4"/>
    <mergeCell ref="DSK4:DSU4"/>
    <mergeCell ref="DNT4:DOD4"/>
    <mergeCell ref="DOE4:DOO4"/>
    <mergeCell ref="DOP4:DOZ4"/>
    <mergeCell ref="DPA4:DPK4"/>
    <mergeCell ref="DPL4:DPV4"/>
    <mergeCell ref="DPW4:DQG4"/>
    <mergeCell ref="DLF4:DLP4"/>
    <mergeCell ref="DLQ4:DMA4"/>
    <mergeCell ref="DMB4:DML4"/>
    <mergeCell ref="DMM4:DMW4"/>
    <mergeCell ref="DMX4:DNH4"/>
    <mergeCell ref="DNI4:DNS4"/>
    <mergeCell ref="DXX4:DYH4"/>
    <mergeCell ref="DYI4:DYS4"/>
    <mergeCell ref="DYT4:DZD4"/>
    <mergeCell ref="DZE4:DZO4"/>
    <mergeCell ref="DZP4:DZZ4"/>
    <mergeCell ref="EAA4:EAK4"/>
    <mergeCell ref="DVJ4:DVT4"/>
    <mergeCell ref="DVU4:DWE4"/>
    <mergeCell ref="DWF4:DWP4"/>
    <mergeCell ref="DWQ4:DXA4"/>
    <mergeCell ref="DXB4:DXL4"/>
    <mergeCell ref="DXM4:DXW4"/>
    <mergeCell ref="DSV4:DTF4"/>
    <mergeCell ref="DTG4:DTQ4"/>
    <mergeCell ref="DTR4:DUB4"/>
    <mergeCell ref="DUC4:DUM4"/>
    <mergeCell ref="DUN4:DUX4"/>
    <mergeCell ref="DUY4:DVI4"/>
    <mergeCell ref="EFN4:EFX4"/>
    <mergeCell ref="EFY4:EGI4"/>
    <mergeCell ref="EGJ4:EGT4"/>
    <mergeCell ref="EGU4:EHE4"/>
    <mergeCell ref="EHF4:EHP4"/>
    <mergeCell ref="EHQ4:EIA4"/>
    <mergeCell ref="ECZ4:EDJ4"/>
    <mergeCell ref="EDK4:EDU4"/>
    <mergeCell ref="EDV4:EEF4"/>
    <mergeCell ref="EEG4:EEQ4"/>
    <mergeCell ref="EER4:EFB4"/>
    <mergeCell ref="EFC4:EFM4"/>
    <mergeCell ref="EAL4:EAV4"/>
    <mergeCell ref="EAW4:EBG4"/>
    <mergeCell ref="EBH4:EBR4"/>
    <mergeCell ref="EBS4:ECC4"/>
    <mergeCell ref="ECD4:ECN4"/>
    <mergeCell ref="ECO4:ECY4"/>
    <mergeCell ref="END4:ENN4"/>
    <mergeCell ref="ENO4:ENY4"/>
    <mergeCell ref="ENZ4:EOJ4"/>
    <mergeCell ref="EOK4:EOU4"/>
    <mergeCell ref="EOV4:EPF4"/>
    <mergeCell ref="EPG4:EPQ4"/>
    <mergeCell ref="EKP4:EKZ4"/>
    <mergeCell ref="ELA4:ELK4"/>
    <mergeCell ref="ELL4:ELV4"/>
    <mergeCell ref="ELW4:EMG4"/>
    <mergeCell ref="EMH4:EMR4"/>
    <mergeCell ref="EMS4:ENC4"/>
    <mergeCell ref="EIB4:EIL4"/>
    <mergeCell ref="EIM4:EIW4"/>
    <mergeCell ref="EIX4:EJH4"/>
    <mergeCell ref="EJI4:EJS4"/>
    <mergeCell ref="EJT4:EKD4"/>
    <mergeCell ref="EKE4:EKO4"/>
    <mergeCell ref="EUT4:EVD4"/>
    <mergeCell ref="EVE4:EVO4"/>
    <mergeCell ref="EVP4:EVZ4"/>
    <mergeCell ref="EWA4:EWK4"/>
    <mergeCell ref="EWL4:EWV4"/>
    <mergeCell ref="EWW4:EXG4"/>
    <mergeCell ref="ESF4:ESP4"/>
    <mergeCell ref="ESQ4:ETA4"/>
    <mergeCell ref="ETB4:ETL4"/>
    <mergeCell ref="ETM4:ETW4"/>
    <mergeCell ref="ETX4:EUH4"/>
    <mergeCell ref="EUI4:EUS4"/>
    <mergeCell ref="EPR4:EQB4"/>
    <mergeCell ref="EQC4:EQM4"/>
    <mergeCell ref="EQN4:EQX4"/>
    <mergeCell ref="EQY4:ERI4"/>
    <mergeCell ref="ERJ4:ERT4"/>
    <mergeCell ref="ERU4:ESE4"/>
    <mergeCell ref="FCJ4:FCT4"/>
    <mergeCell ref="FCU4:FDE4"/>
    <mergeCell ref="FDF4:FDP4"/>
    <mergeCell ref="FDQ4:FEA4"/>
    <mergeCell ref="FEB4:FEL4"/>
    <mergeCell ref="FEM4:FEW4"/>
    <mergeCell ref="EZV4:FAF4"/>
    <mergeCell ref="FAG4:FAQ4"/>
    <mergeCell ref="FAR4:FBB4"/>
    <mergeCell ref="FBC4:FBM4"/>
    <mergeCell ref="FBN4:FBX4"/>
    <mergeCell ref="FBY4:FCI4"/>
    <mergeCell ref="EXH4:EXR4"/>
    <mergeCell ref="EXS4:EYC4"/>
    <mergeCell ref="EYD4:EYN4"/>
    <mergeCell ref="EYO4:EYY4"/>
    <mergeCell ref="EYZ4:EZJ4"/>
    <mergeCell ref="EZK4:EZU4"/>
    <mergeCell ref="FJZ4:FKJ4"/>
    <mergeCell ref="FKK4:FKU4"/>
    <mergeCell ref="FKV4:FLF4"/>
    <mergeCell ref="FLG4:FLQ4"/>
    <mergeCell ref="FLR4:FMB4"/>
    <mergeCell ref="FMC4:FMM4"/>
    <mergeCell ref="FHL4:FHV4"/>
    <mergeCell ref="FHW4:FIG4"/>
    <mergeCell ref="FIH4:FIR4"/>
    <mergeCell ref="FIS4:FJC4"/>
    <mergeCell ref="FJD4:FJN4"/>
    <mergeCell ref="FJO4:FJY4"/>
    <mergeCell ref="FEX4:FFH4"/>
    <mergeCell ref="FFI4:FFS4"/>
    <mergeCell ref="FFT4:FGD4"/>
    <mergeCell ref="FGE4:FGO4"/>
    <mergeCell ref="FGP4:FGZ4"/>
    <mergeCell ref="FHA4:FHK4"/>
    <mergeCell ref="FRP4:FRZ4"/>
    <mergeCell ref="FSA4:FSK4"/>
    <mergeCell ref="FSL4:FSV4"/>
    <mergeCell ref="FSW4:FTG4"/>
    <mergeCell ref="FTH4:FTR4"/>
    <mergeCell ref="FTS4:FUC4"/>
    <mergeCell ref="FPB4:FPL4"/>
    <mergeCell ref="FPM4:FPW4"/>
    <mergeCell ref="FPX4:FQH4"/>
    <mergeCell ref="FQI4:FQS4"/>
    <mergeCell ref="FQT4:FRD4"/>
    <mergeCell ref="FRE4:FRO4"/>
    <mergeCell ref="FMN4:FMX4"/>
    <mergeCell ref="FMY4:FNI4"/>
    <mergeCell ref="FNJ4:FNT4"/>
    <mergeCell ref="FNU4:FOE4"/>
    <mergeCell ref="FOF4:FOP4"/>
    <mergeCell ref="FOQ4:FPA4"/>
    <mergeCell ref="FZF4:FZP4"/>
    <mergeCell ref="FZQ4:GAA4"/>
    <mergeCell ref="GAB4:GAL4"/>
    <mergeCell ref="GAM4:GAW4"/>
    <mergeCell ref="GAX4:GBH4"/>
    <mergeCell ref="GBI4:GBS4"/>
    <mergeCell ref="FWR4:FXB4"/>
    <mergeCell ref="FXC4:FXM4"/>
    <mergeCell ref="FXN4:FXX4"/>
    <mergeCell ref="FXY4:FYI4"/>
    <mergeCell ref="FYJ4:FYT4"/>
    <mergeCell ref="FYU4:FZE4"/>
    <mergeCell ref="FUD4:FUN4"/>
    <mergeCell ref="FUO4:FUY4"/>
    <mergeCell ref="FUZ4:FVJ4"/>
    <mergeCell ref="FVK4:FVU4"/>
    <mergeCell ref="FVV4:FWF4"/>
    <mergeCell ref="FWG4:FWQ4"/>
    <mergeCell ref="GGV4:GHF4"/>
    <mergeCell ref="GHG4:GHQ4"/>
    <mergeCell ref="GHR4:GIB4"/>
    <mergeCell ref="GIC4:GIM4"/>
    <mergeCell ref="GIN4:GIX4"/>
    <mergeCell ref="GIY4:GJI4"/>
    <mergeCell ref="GEH4:GER4"/>
    <mergeCell ref="GES4:GFC4"/>
    <mergeCell ref="GFD4:GFN4"/>
    <mergeCell ref="GFO4:GFY4"/>
    <mergeCell ref="GFZ4:GGJ4"/>
    <mergeCell ref="GGK4:GGU4"/>
    <mergeCell ref="GBT4:GCD4"/>
    <mergeCell ref="GCE4:GCO4"/>
    <mergeCell ref="GCP4:GCZ4"/>
    <mergeCell ref="GDA4:GDK4"/>
    <mergeCell ref="GDL4:GDV4"/>
    <mergeCell ref="GDW4:GEG4"/>
    <mergeCell ref="GOL4:GOV4"/>
    <mergeCell ref="GOW4:GPG4"/>
    <mergeCell ref="GPH4:GPR4"/>
    <mergeCell ref="GPS4:GQC4"/>
    <mergeCell ref="GQD4:GQN4"/>
    <mergeCell ref="GQO4:GQY4"/>
    <mergeCell ref="GLX4:GMH4"/>
    <mergeCell ref="GMI4:GMS4"/>
    <mergeCell ref="GMT4:GND4"/>
    <mergeCell ref="GNE4:GNO4"/>
    <mergeCell ref="GNP4:GNZ4"/>
    <mergeCell ref="GOA4:GOK4"/>
    <mergeCell ref="GJJ4:GJT4"/>
    <mergeCell ref="GJU4:GKE4"/>
    <mergeCell ref="GKF4:GKP4"/>
    <mergeCell ref="GKQ4:GLA4"/>
    <mergeCell ref="GLB4:GLL4"/>
    <mergeCell ref="GLM4:GLW4"/>
    <mergeCell ref="GWB4:GWL4"/>
    <mergeCell ref="GWM4:GWW4"/>
    <mergeCell ref="GWX4:GXH4"/>
    <mergeCell ref="GXI4:GXS4"/>
    <mergeCell ref="GXT4:GYD4"/>
    <mergeCell ref="GYE4:GYO4"/>
    <mergeCell ref="GTN4:GTX4"/>
    <mergeCell ref="GTY4:GUI4"/>
    <mergeCell ref="GUJ4:GUT4"/>
    <mergeCell ref="GUU4:GVE4"/>
    <mergeCell ref="GVF4:GVP4"/>
    <mergeCell ref="GVQ4:GWA4"/>
    <mergeCell ref="GQZ4:GRJ4"/>
    <mergeCell ref="GRK4:GRU4"/>
    <mergeCell ref="GRV4:GSF4"/>
    <mergeCell ref="GSG4:GSQ4"/>
    <mergeCell ref="GSR4:GTB4"/>
    <mergeCell ref="GTC4:GTM4"/>
    <mergeCell ref="HDR4:HEB4"/>
    <mergeCell ref="HEC4:HEM4"/>
    <mergeCell ref="HEN4:HEX4"/>
    <mergeCell ref="HEY4:HFI4"/>
    <mergeCell ref="HFJ4:HFT4"/>
    <mergeCell ref="HFU4:HGE4"/>
    <mergeCell ref="HBD4:HBN4"/>
    <mergeCell ref="HBO4:HBY4"/>
    <mergeCell ref="HBZ4:HCJ4"/>
    <mergeCell ref="HCK4:HCU4"/>
    <mergeCell ref="HCV4:HDF4"/>
    <mergeCell ref="HDG4:HDQ4"/>
    <mergeCell ref="GYP4:GYZ4"/>
    <mergeCell ref="GZA4:GZK4"/>
    <mergeCell ref="GZL4:GZV4"/>
    <mergeCell ref="GZW4:HAG4"/>
    <mergeCell ref="HAH4:HAR4"/>
    <mergeCell ref="HAS4:HBC4"/>
    <mergeCell ref="HLH4:HLR4"/>
    <mergeCell ref="HLS4:HMC4"/>
    <mergeCell ref="HMD4:HMN4"/>
    <mergeCell ref="HMO4:HMY4"/>
    <mergeCell ref="HMZ4:HNJ4"/>
    <mergeCell ref="HNK4:HNU4"/>
    <mergeCell ref="HIT4:HJD4"/>
    <mergeCell ref="HJE4:HJO4"/>
    <mergeCell ref="HJP4:HJZ4"/>
    <mergeCell ref="HKA4:HKK4"/>
    <mergeCell ref="HKL4:HKV4"/>
    <mergeCell ref="HKW4:HLG4"/>
    <mergeCell ref="HGF4:HGP4"/>
    <mergeCell ref="HGQ4:HHA4"/>
    <mergeCell ref="HHB4:HHL4"/>
    <mergeCell ref="HHM4:HHW4"/>
    <mergeCell ref="HHX4:HIH4"/>
    <mergeCell ref="HII4:HIS4"/>
    <mergeCell ref="HSX4:HTH4"/>
    <mergeCell ref="HTI4:HTS4"/>
    <mergeCell ref="HTT4:HUD4"/>
    <mergeCell ref="HUE4:HUO4"/>
    <mergeCell ref="HUP4:HUZ4"/>
    <mergeCell ref="HVA4:HVK4"/>
    <mergeCell ref="HQJ4:HQT4"/>
    <mergeCell ref="HQU4:HRE4"/>
    <mergeCell ref="HRF4:HRP4"/>
    <mergeCell ref="HRQ4:HSA4"/>
    <mergeCell ref="HSB4:HSL4"/>
    <mergeCell ref="HSM4:HSW4"/>
    <mergeCell ref="HNV4:HOF4"/>
    <mergeCell ref="HOG4:HOQ4"/>
    <mergeCell ref="HOR4:HPB4"/>
    <mergeCell ref="HPC4:HPM4"/>
    <mergeCell ref="HPN4:HPX4"/>
    <mergeCell ref="HPY4:HQI4"/>
    <mergeCell ref="IAN4:IAX4"/>
    <mergeCell ref="IAY4:IBI4"/>
    <mergeCell ref="IBJ4:IBT4"/>
    <mergeCell ref="IBU4:ICE4"/>
    <mergeCell ref="ICF4:ICP4"/>
    <mergeCell ref="ICQ4:IDA4"/>
    <mergeCell ref="HXZ4:HYJ4"/>
    <mergeCell ref="HYK4:HYU4"/>
    <mergeCell ref="HYV4:HZF4"/>
    <mergeCell ref="HZG4:HZQ4"/>
    <mergeCell ref="HZR4:IAB4"/>
    <mergeCell ref="IAC4:IAM4"/>
    <mergeCell ref="HVL4:HVV4"/>
    <mergeCell ref="HVW4:HWG4"/>
    <mergeCell ref="HWH4:HWR4"/>
    <mergeCell ref="HWS4:HXC4"/>
    <mergeCell ref="HXD4:HXN4"/>
    <mergeCell ref="HXO4:HXY4"/>
    <mergeCell ref="IID4:IIN4"/>
    <mergeCell ref="IIO4:IIY4"/>
    <mergeCell ref="IIZ4:IJJ4"/>
    <mergeCell ref="IJK4:IJU4"/>
    <mergeCell ref="IJV4:IKF4"/>
    <mergeCell ref="IKG4:IKQ4"/>
    <mergeCell ref="IFP4:IFZ4"/>
    <mergeCell ref="IGA4:IGK4"/>
    <mergeCell ref="IGL4:IGV4"/>
    <mergeCell ref="IGW4:IHG4"/>
    <mergeCell ref="IHH4:IHR4"/>
    <mergeCell ref="IHS4:IIC4"/>
    <mergeCell ref="IDB4:IDL4"/>
    <mergeCell ref="IDM4:IDW4"/>
    <mergeCell ref="IDX4:IEH4"/>
    <mergeCell ref="IEI4:IES4"/>
    <mergeCell ref="IET4:IFD4"/>
    <mergeCell ref="IFE4:IFO4"/>
    <mergeCell ref="IPT4:IQD4"/>
    <mergeCell ref="IQE4:IQO4"/>
    <mergeCell ref="IQP4:IQZ4"/>
    <mergeCell ref="IRA4:IRK4"/>
    <mergeCell ref="IRL4:IRV4"/>
    <mergeCell ref="IRW4:ISG4"/>
    <mergeCell ref="INF4:INP4"/>
    <mergeCell ref="INQ4:IOA4"/>
    <mergeCell ref="IOB4:IOL4"/>
    <mergeCell ref="IOM4:IOW4"/>
    <mergeCell ref="IOX4:IPH4"/>
    <mergeCell ref="IPI4:IPS4"/>
    <mergeCell ref="IKR4:ILB4"/>
    <mergeCell ref="ILC4:ILM4"/>
    <mergeCell ref="ILN4:ILX4"/>
    <mergeCell ref="ILY4:IMI4"/>
    <mergeCell ref="IMJ4:IMT4"/>
    <mergeCell ref="IMU4:INE4"/>
    <mergeCell ref="IXJ4:IXT4"/>
    <mergeCell ref="IXU4:IYE4"/>
    <mergeCell ref="IYF4:IYP4"/>
    <mergeCell ref="IYQ4:IZA4"/>
    <mergeCell ref="IZB4:IZL4"/>
    <mergeCell ref="IZM4:IZW4"/>
    <mergeCell ref="IUV4:IVF4"/>
    <mergeCell ref="IVG4:IVQ4"/>
    <mergeCell ref="IVR4:IWB4"/>
    <mergeCell ref="IWC4:IWM4"/>
    <mergeCell ref="IWN4:IWX4"/>
    <mergeCell ref="IWY4:IXI4"/>
    <mergeCell ref="ISH4:ISR4"/>
    <mergeCell ref="ISS4:ITC4"/>
    <mergeCell ref="ITD4:ITN4"/>
    <mergeCell ref="ITO4:ITY4"/>
    <mergeCell ref="ITZ4:IUJ4"/>
    <mergeCell ref="IUK4:IUU4"/>
    <mergeCell ref="JEZ4:JFJ4"/>
    <mergeCell ref="JFK4:JFU4"/>
    <mergeCell ref="JFV4:JGF4"/>
    <mergeCell ref="JGG4:JGQ4"/>
    <mergeCell ref="JGR4:JHB4"/>
    <mergeCell ref="JHC4:JHM4"/>
    <mergeCell ref="JCL4:JCV4"/>
    <mergeCell ref="JCW4:JDG4"/>
    <mergeCell ref="JDH4:JDR4"/>
    <mergeCell ref="JDS4:JEC4"/>
    <mergeCell ref="JED4:JEN4"/>
    <mergeCell ref="JEO4:JEY4"/>
    <mergeCell ref="IZX4:JAH4"/>
    <mergeCell ref="JAI4:JAS4"/>
    <mergeCell ref="JAT4:JBD4"/>
    <mergeCell ref="JBE4:JBO4"/>
    <mergeCell ref="JBP4:JBZ4"/>
    <mergeCell ref="JCA4:JCK4"/>
    <mergeCell ref="JMP4:JMZ4"/>
    <mergeCell ref="JNA4:JNK4"/>
    <mergeCell ref="JNL4:JNV4"/>
    <mergeCell ref="JNW4:JOG4"/>
    <mergeCell ref="JOH4:JOR4"/>
    <mergeCell ref="JOS4:JPC4"/>
    <mergeCell ref="JKB4:JKL4"/>
    <mergeCell ref="JKM4:JKW4"/>
    <mergeCell ref="JKX4:JLH4"/>
    <mergeCell ref="JLI4:JLS4"/>
    <mergeCell ref="JLT4:JMD4"/>
    <mergeCell ref="JME4:JMO4"/>
    <mergeCell ref="JHN4:JHX4"/>
    <mergeCell ref="JHY4:JII4"/>
    <mergeCell ref="JIJ4:JIT4"/>
    <mergeCell ref="JIU4:JJE4"/>
    <mergeCell ref="JJF4:JJP4"/>
    <mergeCell ref="JJQ4:JKA4"/>
    <mergeCell ref="JUF4:JUP4"/>
    <mergeCell ref="JUQ4:JVA4"/>
    <mergeCell ref="JVB4:JVL4"/>
    <mergeCell ref="JVM4:JVW4"/>
    <mergeCell ref="JVX4:JWH4"/>
    <mergeCell ref="JWI4:JWS4"/>
    <mergeCell ref="JRR4:JSB4"/>
    <mergeCell ref="JSC4:JSM4"/>
    <mergeCell ref="JSN4:JSX4"/>
    <mergeCell ref="JSY4:JTI4"/>
    <mergeCell ref="JTJ4:JTT4"/>
    <mergeCell ref="JTU4:JUE4"/>
    <mergeCell ref="JPD4:JPN4"/>
    <mergeCell ref="JPO4:JPY4"/>
    <mergeCell ref="JPZ4:JQJ4"/>
    <mergeCell ref="JQK4:JQU4"/>
    <mergeCell ref="JQV4:JRF4"/>
    <mergeCell ref="JRG4:JRQ4"/>
    <mergeCell ref="KBV4:KCF4"/>
    <mergeCell ref="KCG4:KCQ4"/>
    <mergeCell ref="KCR4:KDB4"/>
    <mergeCell ref="KDC4:KDM4"/>
    <mergeCell ref="KDN4:KDX4"/>
    <mergeCell ref="KDY4:KEI4"/>
    <mergeCell ref="JZH4:JZR4"/>
    <mergeCell ref="JZS4:KAC4"/>
    <mergeCell ref="KAD4:KAN4"/>
    <mergeCell ref="KAO4:KAY4"/>
    <mergeCell ref="KAZ4:KBJ4"/>
    <mergeCell ref="KBK4:KBU4"/>
    <mergeCell ref="JWT4:JXD4"/>
    <mergeCell ref="JXE4:JXO4"/>
    <mergeCell ref="JXP4:JXZ4"/>
    <mergeCell ref="JYA4:JYK4"/>
    <mergeCell ref="JYL4:JYV4"/>
    <mergeCell ref="JYW4:JZG4"/>
    <mergeCell ref="KJL4:KJV4"/>
    <mergeCell ref="KJW4:KKG4"/>
    <mergeCell ref="KKH4:KKR4"/>
    <mergeCell ref="KKS4:KLC4"/>
    <mergeCell ref="KLD4:KLN4"/>
    <mergeCell ref="KLO4:KLY4"/>
    <mergeCell ref="KGX4:KHH4"/>
    <mergeCell ref="KHI4:KHS4"/>
    <mergeCell ref="KHT4:KID4"/>
    <mergeCell ref="KIE4:KIO4"/>
    <mergeCell ref="KIP4:KIZ4"/>
    <mergeCell ref="KJA4:KJK4"/>
    <mergeCell ref="KEJ4:KET4"/>
    <mergeCell ref="KEU4:KFE4"/>
    <mergeCell ref="KFF4:KFP4"/>
    <mergeCell ref="KFQ4:KGA4"/>
    <mergeCell ref="KGB4:KGL4"/>
    <mergeCell ref="KGM4:KGW4"/>
    <mergeCell ref="KRB4:KRL4"/>
    <mergeCell ref="KRM4:KRW4"/>
    <mergeCell ref="KRX4:KSH4"/>
    <mergeCell ref="KSI4:KSS4"/>
    <mergeCell ref="KST4:KTD4"/>
    <mergeCell ref="KTE4:KTO4"/>
    <mergeCell ref="KON4:KOX4"/>
    <mergeCell ref="KOY4:KPI4"/>
    <mergeCell ref="KPJ4:KPT4"/>
    <mergeCell ref="KPU4:KQE4"/>
    <mergeCell ref="KQF4:KQP4"/>
    <mergeCell ref="KQQ4:KRA4"/>
    <mergeCell ref="KLZ4:KMJ4"/>
    <mergeCell ref="KMK4:KMU4"/>
    <mergeCell ref="KMV4:KNF4"/>
    <mergeCell ref="KNG4:KNQ4"/>
    <mergeCell ref="KNR4:KOB4"/>
    <mergeCell ref="KOC4:KOM4"/>
    <mergeCell ref="KYR4:KZB4"/>
    <mergeCell ref="KZC4:KZM4"/>
    <mergeCell ref="KZN4:KZX4"/>
    <mergeCell ref="KZY4:LAI4"/>
    <mergeCell ref="LAJ4:LAT4"/>
    <mergeCell ref="LAU4:LBE4"/>
    <mergeCell ref="KWD4:KWN4"/>
    <mergeCell ref="KWO4:KWY4"/>
    <mergeCell ref="KWZ4:KXJ4"/>
    <mergeCell ref="KXK4:KXU4"/>
    <mergeCell ref="KXV4:KYF4"/>
    <mergeCell ref="KYG4:KYQ4"/>
    <mergeCell ref="KTP4:KTZ4"/>
    <mergeCell ref="KUA4:KUK4"/>
    <mergeCell ref="KUL4:KUV4"/>
    <mergeCell ref="KUW4:KVG4"/>
    <mergeCell ref="KVH4:KVR4"/>
    <mergeCell ref="KVS4:KWC4"/>
    <mergeCell ref="LGH4:LGR4"/>
    <mergeCell ref="LGS4:LHC4"/>
    <mergeCell ref="LHD4:LHN4"/>
    <mergeCell ref="LHO4:LHY4"/>
    <mergeCell ref="LHZ4:LIJ4"/>
    <mergeCell ref="LIK4:LIU4"/>
    <mergeCell ref="LDT4:LED4"/>
    <mergeCell ref="LEE4:LEO4"/>
    <mergeCell ref="LEP4:LEZ4"/>
    <mergeCell ref="LFA4:LFK4"/>
    <mergeCell ref="LFL4:LFV4"/>
    <mergeCell ref="LFW4:LGG4"/>
    <mergeCell ref="LBF4:LBP4"/>
    <mergeCell ref="LBQ4:LCA4"/>
    <mergeCell ref="LCB4:LCL4"/>
    <mergeCell ref="LCM4:LCW4"/>
    <mergeCell ref="LCX4:LDH4"/>
    <mergeCell ref="LDI4:LDS4"/>
    <mergeCell ref="LNX4:LOH4"/>
    <mergeCell ref="LOI4:LOS4"/>
    <mergeCell ref="LOT4:LPD4"/>
    <mergeCell ref="LPE4:LPO4"/>
    <mergeCell ref="LPP4:LPZ4"/>
    <mergeCell ref="LQA4:LQK4"/>
    <mergeCell ref="LLJ4:LLT4"/>
    <mergeCell ref="LLU4:LME4"/>
    <mergeCell ref="LMF4:LMP4"/>
    <mergeCell ref="LMQ4:LNA4"/>
    <mergeCell ref="LNB4:LNL4"/>
    <mergeCell ref="LNM4:LNW4"/>
    <mergeCell ref="LIV4:LJF4"/>
    <mergeCell ref="LJG4:LJQ4"/>
    <mergeCell ref="LJR4:LKB4"/>
    <mergeCell ref="LKC4:LKM4"/>
    <mergeCell ref="LKN4:LKX4"/>
    <mergeCell ref="LKY4:LLI4"/>
    <mergeCell ref="LVN4:LVX4"/>
    <mergeCell ref="LVY4:LWI4"/>
    <mergeCell ref="LWJ4:LWT4"/>
    <mergeCell ref="LWU4:LXE4"/>
    <mergeCell ref="LXF4:LXP4"/>
    <mergeCell ref="LXQ4:LYA4"/>
    <mergeCell ref="LSZ4:LTJ4"/>
    <mergeCell ref="LTK4:LTU4"/>
    <mergeCell ref="LTV4:LUF4"/>
    <mergeCell ref="LUG4:LUQ4"/>
    <mergeCell ref="LUR4:LVB4"/>
    <mergeCell ref="LVC4:LVM4"/>
    <mergeCell ref="LQL4:LQV4"/>
    <mergeCell ref="LQW4:LRG4"/>
    <mergeCell ref="LRH4:LRR4"/>
    <mergeCell ref="LRS4:LSC4"/>
    <mergeCell ref="LSD4:LSN4"/>
    <mergeCell ref="LSO4:LSY4"/>
    <mergeCell ref="MDD4:MDN4"/>
    <mergeCell ref="MDO4:MDY4"/>
    <mergeCell ref="MDZ4:MEJ4"/>
    <mergeCell ref="MEK4:MEU4"/>
    <mergeCell ref="MEV4:MFF4"/>
    <mergeCell ref="MFG4:MFQ4"/>
    <mergeCell ref="MAP4:MAZ4"/>
    <mergeCell ref="MBA4:MBK4"/>
    <mergeCell ref="MBL4:MBV4"/>
    <mergeCell ref="MBW4:MCG4"/>
    <mergeCell ref="MCH4:MCR4"/>
    <mergeCell ref="MCS4:MDC4"/>
    <mergeCell ref="LYB4:LYL4"/>
    <mergeCell ref="LYM4:LYW4"/>
    <mergeCell ref="LYX4:LZH4"/>
    <mergeCell ref="LZI4:LZS4"/>
    <mergeCell ref="LZT4:MAD4"/>
    <mergeCell ref="MAE4:MAO4"/>
    <mergeCell ref="MKT4:MLD4"/>
    <mergeCell ref="MLE4:MLO4"/>
    <mergeCell ref="MLP4:MLZ4"/>
    <mergeCell ref="MMA4:MMK4"/>
    <mergeCell ref="MML4:MMV4"/>
    <mergeCell ref="MMW4:MNG4"/>
    <mergeCell ref="MIF4:MIP4"/>
    <mergeCell ref="MIQ4:MJA4"/>
    <mergeCell ref="MJB4:MJL4"/>
    <mergeCell ref="MJM4:MJW4"/>
    <mergeCell ref="MJX4:MKH4"/>
    <mergeCell ref="MKI4:MKS4"/>
    <mergeCell ref="MFR4:MGB4"/>
    <mergeCell ref="MGC4:MGM4"/>
    <mergeCell ref="MGN4:MGX4"/>
    <mergeCell ref="MGY4:MHI4"/>
    <mergeCell ref="MHJ4:MHT4"/>
    <mergeCell ref="MHU4:MIE4"/>
    <mergeCell ref="MSJ4:MST4"/>
    <mergeCell ref="MSU4:MTE4"/>
    <mergeCell ref="MTF4:MTP4"/>
    <mergeCell ref="MTQ4:MUA4"/>
    <mergeCell ref="MUB4:MUL4"/>
    <mergeCell ref="MUM4:MUW4"/>
    <mergeCell ref="MPV4:MQF4"/>
    <mergeCell ref="MQG4:MQQ4"/>
    <mergeCell ref="MQR4:MRB4"/>
    <mergeCell ref="MRC4:MRM4"/>
    <mergeCell ref="MRN4:MRX4"/>
    <mergeCell ref="MRY4:MSI4"/>
    <mergeCell ref="MNH4:MNR4"/>
    <mergeCell ref="MNS4:MOC4"/>
    <mergeCell ref="MOD4:MON4"/>
    <mergeCell ref="MOO4:MOY4"/>
    <mergeCell ref="MOZ4:MPJ4"/>
    <mergeCell ref="MPK4:MPU4"/>
    <mergeCell ref="MZZ4:NAJ4"/>
    <mergeCell ref="NAK4:NAU4"/>
    <mergeCell ref="NAV4:NBF4"/>
    <mergeCell ref="NBG4:NBQ4"/>
    <mergeCell ref="NBR4:NCB4"/>
    <mergeCell ref="NCC4:NCM4"/>
    <mergeCell ref="MXL4:MXV4"/>
    <mergeCell ref="MXW4:MYG4"/>
    <mergeCell ref="MYH4:MYR4"/>
    <mergeCell ref="MYS4:MZC4"/>
    <mergeCell ref="MZD4:MZN4"/>
    <mergeCell ref="MZO4:MZY4"/>
    <mergeCell ref="MUX4:MVH4"/>
    <mergeCell ref="MVI4:MVS4"/>
    <mergeCell ref="MVT4:MWD4"/>
    <mergeCell ref="MWE4:MWO4"/>
    <mergeCell ref="MWP4:MWZ4"/>
    <mergeCell ref="MXA4:MXK4"/>
    <mergeCell ref="NHP4:NHZ4"/>
    <mergeCell ref="NIA4:NIK4"/>
    <mergeCell ref="NIL4:NIV4"/>
    <mergeCell ref="NIW4:NJG4"/>
    <mergeCell ref="NJH4:NJR4"/>
    <mergeCell ref="NJS4:NKC4"/>
    <mergeCell ref="NFB4:NFL4"/>
    <mergeCell ref="NFM4:NFW4"/>
    <mergeCell ref="NFX4:NGH4"/>
    <mergeCell ref="NGI4:NGS4"/>
    <mergeCell ref="NGT4:NHD4"/>
    <mergeCell ref="NHE4:NHO4"/>
    <mergeCell ref="NCN4:NCX4"/>
    <mergeCell ref="NCY4:NDI4"/>
    <mergeCell ref="NDJ4:NDT4"/>
    <mergeCell ref="NDU4:NEE4"/>
    <mergeCell ref="NEF4:NEP4"/>
    <mergeCell ref="NEQ4:NFA4"/>
    <mergeCell ref="NPF4:NPP4"/>
    <mergeCell ref="NPQ4:NQA4"/>
    <mergeCell ref="NQB4:NQL4"/>
    <mergeCell ref="NQM4:NQW4"/>
    <mergeCell ref="NQX4:NRH4"/>
    <mergeCell ref="NRI4:NRS4"/>
    <mergeCell ref="NMR4:NNB4"/>
    <mergeCell ref="NNC4:NNM4"/>
    <mergeCell ref="NNN4:NNX4"/>
    <mergeCell ref="NNY4:NOI4"/>
    <mergeCell ref="NOJ4:NOT4"/>
    <mergeCell ref="NOU4:NPE4"/>
    <mergeCell ref="NKD4:NKN4"/>
    <mergeCell ref="NKO4:NKY4"/>
    <mergeCell ref="NKZ4:NLJ4"/>
    <mergeCell ref="NLK4:NLU4"/>
    <mergeCell ref="NLV4:NMF4"/>
    <mergeCell ref="NMG4:NMQ4"/>
    <mergeCell ref="NWV4:NXF4"/>
    <mergeCell ref="NXG4:NXQ4"/>
    <mergeCell ref="NXR4:NYB4"/>
    <mergeCell ref="NYC4:NYM4"/>
    <mergeCell ref="NYN4:NYX4"/>
    <mergeCell ref="NYY4:NZI4"/>
    <mergeCell ref="NUH4:NUR4"/>
    <mergeCell ref="NUS4:NVC4"/>
    <mergeCell ref="NVD4:NVN4"/>
    <mergeCell ref="NVO4:NVY4"/>
    <mergeCell ref="NVZ4:NWJ4"/>
    <mergeCell ref="NWK4:NWU4"/>
    <mergeCell ref="NRT4:NSD4"/>
    <mergeCell ref="NSE4:NSO4"/>
    <mergeCell ref="NSP4:NSZ4"/>
    <mergeCell ref="NTA4:NTK4"/>
    <mergeCell ref="NTL4:NTV4"/>
    <mergeCell ref="NTW4:NUG4"/>
    <mergeCell ref="OEL4:OEV4"/>
    <mergeCell ref="OEW4:OFG4"/>
    <mergeCell ref="OFH4:OFR4"/>
    <mergeCell ref="OFS4:OGC4"/>
    <mergeCell ref="OGD4:OGN4"/>
    <mergeCell ref="OGO4:OGY4"/>
    <mergeCell ref="OBX4:OCH4"/>
    <mergeCell ref="OCI4:OCS4"/>
    <mergeCell ref="OCT4:ODD4"/>
    <mergeCell ref="ODE4:ODO4"/>
    <mergeCell ref="ODP4:ODZ4"/>
    <mergeCell ref="OEA4:OEK4"/>
    <mergeCell ref="NZJ4:NZT4"/>
    <mergeCell ref="NZU4:OAE4"/>
    <mergeCell ref="OAF4:OAP4"/>
    <mergeCell ref="OAQ4:OBA4"/>
    <mergeCell ref="OBB4:OBL4"/>
    <mergeCell ref="OBM4:OBW4"/>
    <mergeCell ref="OMB4:OML4"/>
    <mergeCell ref="OMM4:OMW4"/>
    <mergeCell ref="OMX4:ONH4"/>
    <mergeCell ref="ONI4:ONS4"/>
    <mergeCell ref="ONT4:OOD4"/>
    <mergeCell ref="OOE4:OOO4"/>
    <mergeCell ref="OJN4:OJX4"/>
    <mergeCell ref="OJY4:OKI4"/>
    <mergeCell ref="OKJ4:OKT4"/>
    <mergeCell ref="OKU4:OLE4"/>
    <mergeCell ref="OLF4:OLP4"/>
    <mergeCell ref="OLQ4:OMA4"/>
    <mergeCell ref="OGZ4:OHJ4"/>
    <mergeCell ref="OHK4:OHU4"/>
    <mergeCell ref="OHV4:OIF4"/>
    <mergeCell ref="OIG4:OIQ4"/>
    <mergeCell ref="OIR4:OJB4"/>
    <mergeCell ref="OJC4:OJM4"/>
    <mergeCell ref="OTR4:OUB4"/>
    <mergeCell ref="OUC4:OUM4"/>
    <mergeCell ref="OUN4:OUX4"/>
    <mergeCell ref="OUY4:OVI4"/>
    <mergeCell ref="OVJ4:OVT4"/>
    <mergeCell ref="OVU4:OWE4"/>
    <mergeCell ref="ORD4:ORN4"/>
    <mergeCell ref="ORO4:ORY4"/>
    <mergeCell ref="ORZ4:OSJ4"/>
    <mergeCell ref="OSK4:OSU4"/>
    <mergeCell ref="OSV4:OTF4"/>
    <mergeCell ref="OTG4:OTQ4"/>
    <mergeCell ref="OOP4:OOZ4"/>
    <mergeCell ref="OPA4:OPK4"/>
    <mergeCell ref="OPL4:OPV4"/>
    <mergeCell ref="OPW4:OQG4"/>
    <mergeCell ref="OQH4:OQR4"/>
    <mergeCell ref="OQS4:ORC4"/>
    <mergeCell ref="PBH4:PBR4"/>
    <mergeCell ref="PBS4:PCC4"/>
    <mergeCell ref="PCD4:PCN4"/>
    <mergeCell ref="PCO4:PCY4"/>
    <mergeCell ref="PCZ4:PDJ4"/>
    <mergeCell ref="PDK4:PDU4"/>
    <mergeCell ref="OYT4:OZD4"/>
    <mergeCell ref="OZE4:OZO4"/>
    <mergeCell ref="OZP4:OZZ4"/>
    <mergeCell ref="PAA4:PAK4"/>
    <mergeCell ref="PAL4:PAV4"/>
    <mergeCell ref="PAW4:PBG4"/>
    <mergeCell ref="OWF4:OWP4"/>
    <mergeCell ref="OWQ4:OXA4"/>
    <mergeCell ref="OXB4:OXL4"/>
    <mergeCell ref="OXM4:OXW4"/>
    <mergeCell ref="OXX4:OYH4"/>
    <mergeCell ref="OYI4:OYS4"/>
    <mergeCell ref="PIX4:PJH4"/>
    <mergeCell ref="PJI4:PJS4"/>
    <mergeCell ref="PJT4:PKD4"/>
    <mergeCell ref="PKE4:PKO4"/>
    <mergeCell ref="PKP4:PKZ4"/>
    <mergeCell ref="PLA4:PLK4"/>
    <mergeCell ref="PGJ4:PGT4"/>
    <mergeCell ref="PGU4:PHE4"/>
    <mergeCell ref="PHF4:PHP4"/>
    <mergeCell ref="PHQ4:PIA4"/>
    <mergeCell ref="PIB4:PIL4"/>
    <mergeCell ref="PIM4:PIW4"/>
    <mergeCell ref="PDV4:PEF4"/>
    <mergeCell ref="PEG4:PEQ4"/>
    <mergeCell ref="PER4:PFB4"/>
    <mergeCell ref="PFC4:PFM4"/>
    <mergeCell ref="PFN4:PFX4"/>
    <mergeCell ref="PFY4:PGI4"/>
    <mergeCell ref="PQN4:PQX4"/>
    <mergeCell ref="PQY4:PRI4"/>
    <mergeCell ref="PRJ4:PRT4"/>
    <mergeCell ref="PRU4:PSE4"/>
    <mergeCell ref="PSF4:PSP4"/>
    <mergeCell ref="PSQ4:PTA4"/>
    <mergeCell ref="PNZ4:POJ4"/>
    <mergeCell ref="POK4:POU4"/>
    <mergeCell ref="POV4:PPF4"/>
    <mergeCell ref="PPG4:PPQ4"/>
    <mergeCell ref="PPR4:PQB4"/>
    <mergeCell ref="PQC4:PQM4"/>
    <mergeCell ref="PLL4:PLV4"/>
    <mergeCell ref="PLW4:PMG4"/>
    <mergeCell ref="PMH4:PMR4"/>
    <mergeCell ref="PMS4:PNC4"/>
    <mergeCell ref="PND4:PNN4"/>
    <mergeCell ref="PNO4:PNY4"/>
    <mergeCell ref="PYD4:PYN4"/>
    <mergeCell ref="PYO4:PYY4"/>
    <mergeCell ref="PYZ4:PZJ4"/>
    <mergeCell ref="PZK4:PZU4"/>
    <mergeCell ref="PZV4:QAF4"/>
    <mergeCell ref="QAG4:QAQ4"/>
    <mergeCell ref="PVP4:PVZ4"/>
    <mergeCell ref="PWA4:PWK4"/>
    <mergeCell ref="PWL4:PWV4"/>
    <mergeCell ref="PWW4:PXG4"/>
    <mergeCell ref="PXH4:PXR4"/>
    <mergeCell ref="PXS4:PYC4"/>
    <mergeCell ref="PTB4:PTL4"/>
    <mergeCell ref="PTM4:PTW4"/>
    <mergeCell ref="PTX4:PUH4"/>
    <mergeCell ref="PUI4:PUS4"/>
    <mergeCell ref="PUT4:PVD4"/>
    <mergeCell ref="PVE4:PVO4"/>
    <mergeCell ref="QFT4:QGD4"/>
    <mergeCell ref="QGE4:QGO4"/>
    <mergeCell ref="QGP4:QGZ4"/>
    <mergeCell ref="QHA4:QHK4"/>
    <mergeCell ref="QHL4:QHV4"/>
    <mergeCell ref="QHW4:QIG4"/>
    <mergeCell ref="QDF4:QDP4"/>
    <mergeCell ref="QDQ4:QEA4"/>
    <mergeCell ref="QEB4:QEL4"/>
    <mergeCell ref="QEM4:QEW4"/>
    <mergeCell ref="QEX4:QFH4"/>
    <mergeCell ref="QFI4:QFS4"/>
    <mergeCell ref="QAR4:QBB4"/>
    <mergeCell ref="QBC4:QBM4"/>
    <mergeCell ref="QBN4:QBX4"/>
    <mergeCell ref="QBY4:QCI4"/>
    <mergeCell ref="QCJ4:QCT4"/>
    <mergeCell ref="QCU4:QDE4"/>
    <mergeCell ref="QNJ4:QNT4"/>
    <mergeCell ref="QNU4:QOE4"/>
    <mergeCell ref="QOF4:QOP4"/>
    <mergeCell ref="QOQ4:QPA4"/>
    <mergeCell ref="QPB4:QPL4"/>
    <mergeCell ref="QPM4:QPW4"/>
    <mergeCell ref="QKV4:QLF4"/>
    <mergeCell ref="QLG4:QLQ4"/>
    <mergeCell ref="QLR4:QMB4"/>
    <mergeCell ref="QMC4:QMM4"/>
    <mergeCell ref="QMN4:QMX4"/>
    <mergeCell ref="QMY4:QNI4"/>
    <mergeCell ref="QIH4:QIR4"/>
    <mergeCell ref="QIS4:QJC4"/>
    <mergeCell ref="QJD4:QJN4"/>
    <mergeCell ref="QJO4:QJY4"/>
    <mergeCell ref="QJZ4:QKJ4"/>
    <mergeCell ref="QKK4:QKU4"/>
    <mergeCell ref="QUZ4:QVJ4"/>
    <mergeCell ref="QVK4:QVU4"/>
    <mergeCell ref="QVV4:QWF4"/>
    <mergeCell ref="QWG4:QWQ4"/>
    <mergeCell ref="QWR4:QXB4"/>
    <mergeCell ref="QXC4:QXM4"/>
    <mergeCell ref="QSL4:QSV4"/>
    <mergeCell ref="QSW4:QTG4"/>
    <mergeCell ref="QTH4:QTR4"/>
    <mergeCell ref="QTS4:QUC4"/>
    <mergeCell ref="QUD4:QUN4"/>
    <mergeCell ref="QUO4:QUY4"/>
    <mergeCell ref="QPX4:QQH4"/>
    <mergeCell ref="QQI4:QQS4"/>
    <mergeCell ref="QQT4:QRD4"/>
    <mergeCell ref="QRE4:QRO4"/>
    <mergeCell ref="QRP4:QRZ4"/>
    <mergeCell ref="QSA4:QSK4"/>
    <mergeCell ref="RCP4:RCZ4"/>
    <mergeCell ref="RDA4:RDK4"/>
    <mergeCell ref="RDL4:RDV4"/>
    <mergeCell ref="RDW4:REG4"/>
    <mergeCell ref="REH4:RER4"/>
    <mergeCell ref="RES4:RFC4"/>
    <mergeCell ref="RAB4:RAL4"/>
    <mergeCell ref="RAM4:RAW4"/>
    <mergeCell ref="RAX4:RBH4"/>
    <mergeCell ref="RBI4:RBS4"/>
    <mergeCell ref="RBT4:RCD4"/>
    <mergeCell ref="RCE4:RCO4"/>
    <mergeCell ref="QXN4:QXX4"/>
    <mergeCell ref="QXY4:QYI4"/>
    <mergeCell ref="QYJ4:QYT4"/>
    <mergeCell ref="QYU4:QZE4"/>
    <mergeCell ref="QZF4:QZP4"/>
    <mergeCell ref="QZQ4:RAA4"/>
    <mergeCell ref="RKF4:RKP4"/>
    <mergeCell ref="RKQ4:RLA4"/>
    <mergeCell ref="RLB4:RLL4"/>
    <mergeCell ref="RLM4:RLW4"/>
    <mergeCell ref="RLX4:RMH4"/>
    <mergeCell ref="RMI4:RMS4"/>
    <mergeCell ref="RHR4:RIB4"/>
    <mergeCell ref="RIC4:RIM4"/>
    <mergeCell ref="RIN4:RIX4"/>
    <mergeCell ref="RIY4:RJI4"/>
    <mergeCell ref="RJJ4:RJT4"/>
    <mergeCell ref="RJU4:RKE4"/>
    <mergeCell ref="RFD4:RFN4"/>
    <mergeCell ref="RFO4:RFY4"/>
    <mergeCell ref="RFZ4:RGJ4"/>
    <mergeCell ref="RGK4:RGU4"/>
    <mergeCell ref="RGV4:RHF4"/>
    <mergeCell ref="RHG4:RHQ4"/>
    <mergeCell ref="RRV4:RSF4"/>
    <mergeCell ref="RSG4:RSQ4"/>
    <mergeCell ref="RSR4:RTB4"/>
    <mergeCell ref="RTC4:RTM4"/>
    <mergeCell ref="RTN4:RTX4"/>
    <mergeCell ref="RTY4:RUI4"/>
    <mergeCell ref="RPH4:RPR4"/>
    <mergeCell ref="RPS4:RQC4"/>
    <mergeCell ref="RQD4:RQN4"/>
    <mergeCell ref="RQO4:RQY4"/>
    <mergeCell ref="RQZ4:RRJ4"/>
    <mergeCell ref="RRK4:RRU4"/>
    <mergeCell ref="RMT4:RND4"/>
    <mergeCell ref="RNE4:RNO4"/>
    <mergeCell ref="RNP4:RNZ4"/>
    <mergeCell ref="ROA4:ROK4"/>
    <mergeCell ref="ROL4:ROV4"/>
    <mergeCell ref="ROW4:RPG4"/>
    <mergeCell ref="RZL4:RZV4"/>
    <mergeCell ref="RZW4:SAG4"/>
    <mergeCell ref="SAH4:SAR4"/>
    <mergeCell ref="SAS4:SBC4"/>
    <mergeCell ref="SBD4:SBN4"/>
    <mergeCell ref="SBO4:SBY4"/>
    <mergeCell ref="RWX4:RXH4"/>
    <mergeCell ref="RXI4:RXS4"/>
    <mergeCell ref="RXT4:RYD4"/>
    <mergeCell ref="RYE4:RYO4"/>
    <mergeCell ref="RYP4:RYZ4"/>
    <mergeCell ref="RZA4:RZK4"/>
    <mergeCell ref="RUJ4:RUT4"/>
    <mergeCell ref="RUU4:RVE4"/>
    <mergeCell ref="RVF4:RVP4"/>
    <mergeCell ref="RVQ4:RWA4"/>
    <mergeCell ref="RWB4:RWL4"/>
    <mergeCell ref="RWM4:RWW4"/>
    <mergeCell ref="SHB4:SHL4"/>
    <mergeCell ref="SHM4:SHW4"/>
    <mergeCell ref="SHX4:SIH4"/>
    <mergeCell ref="SII4:SIS4"/>
    <mergeCell ref="SIT4:SJD4"/>
    <mergeCell ref="SJE4:SJO4"/>
    <mergeCell ref="SEN4:SEX4"/>
    <mergeCell ref="SEY4:SFI4"/>
    <mergeCell ref="SFJ4:SFT4"/>
    <mergeCell ref="SFU4:SGE4"/>
    <mergeCell ref="SGF4:SGP4"/>
    <mergeCell ref="SGQ4:SHA4"/>
    <mergeCell ref="SBZ4:SCJ4"/>
    <mergeCell ref="SCK4:SCU4"/>
    <mergeCell ref="SCV4:SDF4"/>
    <mergeCell ref="SDG4:SDQ4"/>
    <mergeCell ref="SDR4:SEB4"/>
    <mergeCell ref="SEC4:SEM4"/>
    <mergeCell ref="SOR4:SPB4"/>
    <mergeCell ref="SPC4:SPM4"/>
    <mergeCell ref="SPN4:SPX4"/>
    <mergeCell ref="SPY4:SQI4"/>
    <mergeCell ref="SQJ4:SQT4"/>
    <mergeCell ref="SQU4:SRE4"/>
    <mergeCell ref="SMD4:SMN4"/>
    <mergeCell ref="SMO4:SMY4"/>
    <mergeCell ref="SMZ4:SNJ4"/>
    <mergeCell ref="SNK4:SNU4"/>
    <mergeCell ref="SNV4:SOF4"/>
    <mergeCell ref="SOG4:SOQ4"/>
    <mergeCell ref="SJP4:SJZ4"/>
    <mergeCell ref="SKA4:SKK4"/>
    <mergeCell ref="SKL4:SKV4"/>
    <mergeCell ref="SKW4:SLG4"/>
    <mergeCell ref="SLH4:SLR4"/>
    <mergeCell ref="SLS4:SMC4"/>
    <mergeCell ref="SWH4:SWR4"/>
    <mergeCell ref="SWS4:SXC4"/>
    <mergeCell ref="SXD4:SXN4"/>
    <mergeCell ref="SXO4:SXY4"/>
    <mergeCell ref="SXZ4:SYJ4"/>
    <mergeCell ref="SYK4:SYU4"/>
    <mergeCell ref="STT4:SUD4"/>
    <mergeCell ref="SUE4:SUO4"/>
    <mergeCell ref="SUP4:SUZ4"/>
    <mergeCell ref="SVA4:SVK4"/>
    <mergeCell ref="SVL4:SVV4"/>
    <mergeCell ref="SVW4:SWG4"/>
    <mergeCell ref="SRF4:SRP4"/>
    <mergeCell ref="SRQ4:SSA4"/>
    <mergeCell ref="SSB4:SSL4"/>
    <mergeCell ref="SSM4:SSW4"/>
    <mergeCell ref="SSX4:STH4"/>
    <mergeCell ref="STI4:STS4"/>
    <mergeCell ref="TDX4:TEH4"/>
    <mergeCell ref="TEI4:TES4"/>
    <mergeCell ref="TET4:TFD4"/>
    <mergeCell ref="TFE4:TFO4"/>
    <mergeCell ref="TFP4:TFZ4"/>
    <mergeCell ref="TGA4:TGK4"/>
    <mergeCell ref="TBJ4:TBT4"/>
    <mergeCell ref="TBU4:TCE4"/>
    <mergeCell ref="TCF4:TCP4"/>
    <mergeCell ref="TCQ4:TDA4"/>
    <mergeCell ref="TDB4:TDL4"/>
    <mergeCell ref="TDM4:TDW4"/>
    <mergeCell ref="SYV4:SZF4"/>
    <mergeCell ref="SZG4:SZQ4"/>
    <mergeCell ref="SZR4:TAB4"/>
    <mergeCell ref="TAC4:TAM4"/>
    <mergeCell ref="TAN4:TAX4"/>
    <mergeCell ref="TAY4:TBI4"/>
    <mergeCell ref="TLN4:TLX4"/>
    <mergeCell ref="TLY4:TMI4"/>
    <mergeCell ref="TMJ4:TMT4"/>
    <mergeCell ref="TMU4:TNE4"/>
    <mergeCell ref="TNF4:TNP4"/>
    <mergeCell ref="TNQ4:TOA4"/>
    <mergeCell ref="TIZ4:TJJ4"/>
    <mergeCell ref="TJK4:TJU4"/>
    <mergeCell ref="TJV4:TKF4"/>
    <mergeCell ref="TKG4:TKQ4"/>
    <mergeCell ref="TKR4:TLB4"/>
    <mergeCell ref="TLC4:TLM4"/>
    <mergeCell ref="TGL4:TGV4"/>
    <mergeCell ref="TGW4:THG4"/>
    <mergeCell ref="THH4:THR4"/>
    <mergeCell ref="THS4:TIC4"/>
    <mergeCell ref="TID4:TIN4"/>
    <mergeCell ref="TIO4:TIY4"/>
    <mergeCell ref="TTD4:TTN4"/>
    <mergeCell ref="TTO4:TTY4"/>
    <mergeCell ref="TTZ4:TUJ4"/>
    <mergeCell ref="TUK4:TUU4"/>
    <mergeCell ref="TUV4:TVF4"/>
    <mergeCell ref="TVG4:TVQ4"/>
    <mergeCell ref="TQP4:TQZ4"/>
    <mergeCell ref="TRA4:TRK4"/>
    <mergeCell ref="TRL4:TRV4"/>
    <mergeCell ref="TRW4:TSG4"/>
    <mergeCell ref="TSH4:TSR4"/>
    <mergeCell ref="TSS4:TTC4"/>
    <mergeCell ref="TOB4:TOL4"/>
    <mergeCell ref="TOM4:TOW4"/>
    <mergeCell ref="TOX4:TPH4"/>
    <mergeCell ref="TPI4:TPS4"/>
    <mergeCell ref="TPT4:TQD4"/>
    <mergeCell ref="TQE4:TQO4"/>
    <mergeCell ref="UAT4:UBD4"/>
    <mergeCell ref="UBE4:UBO4"/>
    <mergeCell ref="UBP4:UBZ4"/>
    <mergeCell ref="UCA4:UCK4"/>
    <mergeCell ref="UCL4:UCV4"/>
    <mergeCell ref="UCW4:UDG4"/>
    <mergeCell ref="TYF4:TYP4"/>
    <mergeCell ref="TYQ4:TZA4"/>
    <mergeCell ref="TZB4:TZL4"/>
    <mergeCell ref="TZM4:TZW4"/>
    <mergeCell ref="TZX4:UAH4"/>
    <mergeCell ref="UAI4:UAS4"/>
    <mergeCell ref="TVR4:TWB4"/>
    <mergeCell ref="TWC4:TWM4"/>
    <mergeCell ref="TWN4:TWX4"/>
    <mergeCell ref="TWY4:TXI4"/>
    <mergeCell ref="TXJ4:TXT4"/>
    <mergeCell ref="TXU4:TYE4"/>
    <mergeCell ref="UIJ4:UIT4"/>
    <mergeCell ref="UIU4:UJE4"/>
    <mergeCell ref="UJF4:UJP4"/>
    <mergeCell ref="UJQ4:UKA4"/>
    <mergeCell ref="UKB4:UKL4"/>
    <mergeCell ref="UKM4:UKW4"/>
    <mergeCell ref="UFV4:UGF4"/>
    <mergeCell ref="UGG4:UGQ4"/>
    <mergeCell ref="UGR4:UHB4"/>
    <mergeCell ref="UHC4:UHM4"/>
    <mergeCell ref="UHN4:UHX4"/>
    <mergeCell ref="UHY4:UII4"/>
    <mergeCell ref="UDH4:UDR4"/>
    <mergeCell ref="UDS4:UEC4"/>
    <mergeCell ref="UED4:UEN4"/>
    <mergeCell ref="UEO4:UEY4"/>
    <mergeCell ref="UEZ4:UFJ4"/>
    <mergeCell ref="UFK4:UFU4"/>
    <mergeCell ref="UPZ4:UQJ4"/>
    <mergeCell ref="UQK4:UQU4"/>
    <mergeCell ref="UQV4:URF4"/>
    <mergeCell ref="URG4:URQ4"/>
    <mergeCell ref="URR4:USB4"/>
    <mergeCell ref="USC4:USM4"/>
    <mergeCell ref="UNL4:UNV4"/>
    <mergeCell ref="UNW4:UOG4"/>
    <mergeCell ref="UOH4:UOR4"/>
    <mergeCell ref="UOS4:UPC4"/>
    <mergeCell ref="UPD4:UPN4"/>
    <mergeCell ref="UPO4:UPY4"/>
    <mergeCell ref="UKX4:ULH4"/>
    <mergeCell ref="ULI4:ULS4"/>
    <mergeCell ref="ULT4:UMD4"/>
    <mergeCell ref="UME4:UMO4"/>
    <mergeCell ref="UMP4:UMZ4"/>
    <mergeCell ref="UNA4:UNK4"/>
    <mergeCell ref="UXP4:UXZ4"/>
    <mergeCell ref="UYA4:UYK4"/>
    <mergeCell ref="UYL4:UYV4"/>
    <mergeCell ref="UYW4:UZG4"/>
    <mergeCell ref="UZH4:UZR4"/>
    <mergeCell ref="UZS4:VAC4"/>
    <mergeCell ref="UVB4:UVL4"/>
    <mergeCell ref="UVM4:UVW4"/>
    <mergeCell ref="UVX4:UWH4"/>
    <mergeCell ref="UWI4:UWS4"/>
    <mergeCell ref="UWT4:UXD4"/>
    <mergeCell ref="UXE4:UXO4"/>
    <mergeCell ref="USN4:USX4"/>
    <mergeCell ref="USY4:UTI4"/>
    <mergeCell ref="UTJ4:UTT4"/>
    <mergeCell ref="UTU4:UUE4"/>
    <mergeCell ref="UUF4:UUP4"/>
    <mergeCell ref="UUQ4:UVA4"/>
    <mergeCell ref="VFF4:VFP4"/>
    <mergeCell ref="VFQ4:VGA4"/>
    <mergeCell ref="VGB4:VGL4"/>
    <mergeCell ref="VGM4:VGW4"/>
    <mergeCell ref="VGX4:VHH4"/>
    <mergeCell ref="VHI4:VHS4"/>
    <mergeCell ref="VCR4:VDB4"/>
    <mergeCell ref="VDC4:VDM4"/>
    <mergeCell ref="VDN4:VDX4"/>
    <mergeCell ref="VDY4:VEI4"/>
    <mergeCell ref="VEJ4:VET4"/>
    <mergeCell ref="VEU4:VFE4"/>
    <mergeCell ref="VAD4:VAN4"/>
    <mergeCell ref="VAO4:VAY4"/>
    <mergeCell ref="VAZ4:VBJ4"/>
    <mergeCell ref="VBK4:VBU4"/>
    <mergeCell ref="VBV4:VCF4"/>
    <mergeCell ref="VCG4:VCQ4"/>
    <mergeCell ref="VMV4:VNF4"/>
    <mergeCell ref="VNG4:VNQ4"/>
    <mergeCell ref="VNR4:VOB4"/>
    <mergeCell ref="VOC4:VOM4"/>
    <mergeCell ref="VON4:VOX4"/>
    <mergeCell ref="VOY4:VPI4"/>
    <mergeCell ref="VKH4:VKR4"/>
    <mergeCell ref="VKS4:VLC4"/>
    <mergeCell ref="VLD4:VLN4"/>
    <mergeCell ref="VLO4:VLY4"/>
    <mergeCell ref="VLZ4:VMJ4"/>
    <mergeCell ref="VMK4:VMU4"/>
    <mergeCell ref="VHT4:VID4"/>
    <mergeCell ref="VIE4:VIO4"/>
    <mergeCell ref="VIP4:VIZ4"/>
    <mergeCell ref="VJA4:VJK4"/>
    <mergeCell ref="VJL4:VJV4"/>
    <mergeCell ref="VJW4:VKG4"/>
    <mergeCell ref="VUL4:VUV4"/>
    <mergeCell ref="VUW4:VVG4"/>
    <mergeCell ref="VVH4:VVR4"/>
    <mergeCell ref="VVS4:VWC4"/>
    <mergeCell ref="VWD4:VWN4"/>
    <mergeCell ref="VWO4:VWY4"/>
    <mergeCell ref="VRX4:VSH4"/>
    <mergeCell ref="VSI4:VSS4"/>
    <mergeCell ref="VST4:VTD4"/>
    <mergeCell ref="VTE4:VTO4"/>
    <mergeCell ref="VTP4:VTZ4"/>
    <mergeCell ref="VUA4:VUK4"/>
    <mergeCell ref="VPJ4:VPT4"/>
    <mergeCell ref="VPU4:VQE4"/>
    <mergeCell ref="VQF4:VQP4"/>
    <mergeCell ref="VQQ4:VRA4"/>
    <mergeCell ref="VRB4:VRL4"/>
    <mergeCell ref="VRM4:VRW4"/>
    <mergeCell ref="WCB4:WCL4"/>
    <mergeCell ref="WCM4:WCW4"/>
    <mergeCell ref="WCX4:WDH4"/>
    <mergeCell ref="WDI4:WDS4"/>
    <mergeCell ref="WDT4:WED4"/>
    <mergeCell ref="WEE4:WEO4"/>
    <mergeCell ref="VZN4:VZX4"/>
    <mergeCell ref="VZY4:WAI4"/>
    <mergeCell ref="WAJ4:WAT4"/>
    <mergeCell ref="WAU4:WBE4"/>
    <mergeCell ref="WBF4:WBP4"/>
    <mergeCell ref="WBQ4:WCA4"/>
    <mergeCell ref="VWZ4:VXJ4"/>
    <mergeCell ref="VXK4:VXU4"/>
    <mergeCell ref="VXV4:VYF4"/>
    <mergeCell ref="VYG4:VYQ4"/>
    <mergeCell ref="VYR4:VZB4"/>
    <mergeCell ref="VZC4:VZM4"/>
    <mergeCell ref="WJR4:WKB4"/>
    <mergeCell ref="WKC4:WKM4"/>
    <mergeCell ref="WKN4:WKX4"/>
    <mergeCell ref="WKY4:WLI4"/>
    <mergeCell ref="WLJ4:WLT4"/>
    <mergeCell ref="WLU4:WME4"/>
    <mergeCell ref="WHD4:WHN4"/>
    <mergeCell ref="WHO4:WHY4"/>
    <mergeCell ref="WHZ4:WIJ4"/>
    <mergeCell ref="WIK4:WIU4"/>
    <mergeCell ref="WIV4:WJF4"/>
    <mergeCell ref="WJG4:WJQ4"/>
    <mergeCell ref="WEP4:WEZ4"/>
    <mergeCell ref="WFA4:WFK4"/>
    <mergeCell ref="WFL4:WFV4"/>
    <mergeCell ref="WFW4:WGG4"/>
    <mergeCell ref="WGH4:WGR4"/>
    <mergeCell ref="WGS4:WHC4"/>
    <mergeCell ref="WVC4:WVM4"/>
    <mergeCell ref="WVN4:WVX4"/>
    <mergeCell ref="WVY4:WWI4"/>
    <mergeCell ref="WRH4:WRR4"/>
    <mergeCell ref="WRS4:WSC4"/>
    <mergeCell ref="WSD4:WSN4"/>
    <mergeCell ref="WSO4:WSY4"/>
    <mergeCell ref="WSZ4:WTJ4"/>
    <mergeCell ref="WTK4:WTU4"/>
    <mergeCell ref="WOT4:WPD4"/>
    <mergeCell ref="WPE4:WPO4"/>
    <mergeCell ref="WPP4:WPZ4"/>
    <mergeCell ref="WQA4:WQK4"/>
    <mergeCell ref="WQL4:WQV4"/>
    <mergeCell ref="WQW4:WRG4"/>
    <mergeCell ref="WMF4:WMP4"/>
    <mergeCell ref="WMQ4:WNA4"/>
    <mergeCell ref="WNB4:WNL4"/>
    <mergeCell ref="WNM4:WNW4"/>
    <mergeCell ref="WNX4:WOH4"/>
    <mergeCell ref="WOI4:WOS4"/>
    <mergeCell ref="B8:E8"/>
    <mergeCell ref="B10:E10"/>
    <mergeCell ref="B13:E13"/>
    <mergeCell ref="B21:E21"/>
    <mergeCell ref="B22:E22"/>
    <mergeCell ref="XDZ4:XEJ4"/>
    <mergeCell ref="XEK4:XEU4"/>
    <mergeCell ref="XEV4:XEZ4"/>
    <mergeCell ref="B5:E5"/>
    <mergeCell ref="B6:E6"/>
    <mergeCell ref="B7:E7"/>
    <mergeCell ref="XBL4:XBV4"/>
    <mergeCell ref="XBW4:XCG4"/>
    <mergeCell ref="XCH4:XCR4"/>
    <mergeCell ref="XCS4:XDC4"/>
    <mergeCell ref="XDD4:XDN4"/>
    <mergeCell ref="XDO4:XDY4"/>
    <mergeCell ref="WYX4:WZH4"/>
    <mergeCell ref="WZI4:WZS4"/>
    <mergeCell ref="WZT4:XAD4"/>
    <mergeCell ref="XAE4:XAO4"/>
    <mergeCell ref="XAP4:XAZ4"/>
    <mergeCell ref="XBA4:XBK4"/>
    <mergeCell ref="WWJ4:WWT4"/>
    <mergeCell ref="WWU4:WXE4"/>
    <mergeCell ref="WXF4:WXP4"/>
    <mergeCell ref="WXQ4:WYA4"/>
    <mergeCell ref="WYB4:WYL4"/>
    <mergeCell ref="WYM4:WYW4"/>
    <mergeCell ref="WTV4:WUF4"/>
    <mergeCell ref="WUG4:WUQ4"/>
    <mergeCell ref="WUR4:WVB4"/>
  </mergeCells>
  <pageMargins left="0.25" right="0.25"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4"/>
  <sheetViews>
    <sheetView showGridLines="0" view="pageBreakPreview" zoomScale="70" zoomScaleNormal="70" zoomScaleSheetLayoutView="70" zoomScalePageLayoutView="70" workbookViewId="0">
      <selection activeCell="XEZ16" sqref="XEZ16"/>
    </sheetView>
  </sheetViews>
  <sheetFormatPr defaultColWidth="1.125" defaultRowHeight="20.100000000000001" customHeight="1" x14ac:dyDescent="0.25"/>
  <cols>
    <col min="1" max="1" width="68.75" style="419" customWidth="1"/>
    <col min="2" max="3" width="11" style="419" customWidth="1"/>
    <col min="4" max="4" width="3.875" style="419" customWidth="1"/>
    <col min="5" max="5" width="10" style="419" customWidth="1"/>
    <col min="6" max="6" width="11.25" style="419" customWidth="1"/>
    <col min="7" max="16378" width="0" style="419" hidden="1" customWidth="1"/>
    <col min="16379" max="16379" width="0.75" style="419" hidden="1" customWidth="1"/>
    <col min="16380" max="16380" width="84.625" style="419" customWidth="1"/>
    <col min="16381" max="16384" width="84.25" style="419" customWidth="1"/>
  </cols>
  <sheetData>
    <row r="1" spans="1:16380" s="417" customFormat="1" ht="20.100000000000001" customHeight="1" x14ac:dyDescent="0.25">
      <c r="A1" s="414"/>
      <c r="B1" s="414"/>
      <c r="C1" s="414"/>
      <c r="D1" s="414"/>
      <c r="E1" s="415"/>
      <c r="F1" s="416"/>
    </row>
    <row r="2" spans="1:16380" ht="20.100000000000001" customHeight="1" thickBot="1" x14ac:dyDescent="0.3">
      <c r="A2" s="418"/>
      <c r="B2" s="418"/>
      <c r="C2" s="418"/>
      <c r="D2" s="418"/>
      <c r="E2" s="314"/>
      <c r="F2" s="260"/>
    </row>
    <row r="3" spans="1:16380" s="422" customFormat="1" ht="20.100000000000001" customHeight="1" thickBot="1" x14ac:dyDescent="0.3">
      <c r="A3" s="420"/>
      <c r="B3" s="420"/>
      <c r="C3" s="420"/>
      <c r="D3" s="420"/>
      <c r="E3" s="421"/>
      <c r="F3" s="421"/>
    </row>
    <row r="4" spans="1:16380" s="423" customFormat="1" ht="20.100000000000001" customHeight="1" x14ac:dyDescent="0.25">
      <c r="A4" s="331"/>
      <c r="B4" s="331"/>
      <c r="C4" s="331"/>
      <c r="D4" s="331"/>
      <c r="E4" s="331"/>
      <c r="F4" s="33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c r="DF4" s="321"/>
      <c r="DG4" s="321"/>
      <c r="DH4" s="321"/>
      <c r="DI4" s="321"/>
      <c r="DJ4" s="321"/>
      <c r="DK4" s="321"/>
      <c r="DL4" s="321"/>
      <c r="DM4" s="321"/>
      <c r="DN4" s="321"/>
      <c r="DO4" s="321"/>
      <c r="DP4" s="321"/>
      <c r="DQ4" s="321"/>
      <c r="DR4" s="321"/>
      <c r="DS4" s="321"/>
      <c r="DT4" s="321"/>
      <c r="DU4" s="321"/>
      <c r="DV4" s="321"/>
      <c r="DW4" s="321"/>
      <c r="DX4" s="321"/>
      <c r="DY4" s="321"/>
      <c r="DZ4" s="321"/>
      <c r="EA4" s="321"/>
      <c r="EB4" s="321"/>
      <c r="EC4" s="321"/>
      <c r="ED4" s="321"/>
      <c r="EE4" s="321"/>
      <c r="EF4" s="321"/>
      <c r="EG4" s="321"/>
      <c r="EH4" s="321"/>
      <c r="EI4" s="321"/>
      <c r="EJ4" s="321"/>
      <c r="EK4" s="321"/>
      <c r="EL4" s="321"/>
      <c r="EM4" s="321"/>
      <c r="EN4" s="321"/>
      <c r="EO4" s="321"/>
      <c r="EP4" s="321"/>
      <c r="EQ4" s="321"/>
      <c r="ER4" s="321"/>
      <c r="ES4" s="321"/>
      <c r="ET4" s="321"/>
      <c r="EU4" s="321"/>
      <c r="EV4" s="321"/>
      <c r="EW4" s="321"/>
      <c r="EX4" s="321"/>
      <c r="EY4" s="321"/>
      <c r="EZ4" s="321"/>
      <c r="FA4" s="321"/>
      <c r="FB4" s="321"/>
      <c r="FC4" s="321"/>
      <c r="FD4" s="321"/>
      <c r="FE4" s="321"/>
      <c r="FF4" s="321"/>
      <c r="FG4" s="321"/>
      <c r="FH4" s="321"/>
      <c r="FI4" s="321"/>
      <c r="FJ4" s="321"/>
      <c r="FK4" s="321"/>
      <c r="FL4" s="321"/>
      <c r="FM4" s="321"/>
      <c r="FN4" s="321"/>
      <c r="FO4" s="321"/>
      <c r="FP4" s="321"/>
      <c r="FQ4" s="321"/>
      <c r="FR4" s="321"/>
      <c r="FS4" s="321"/>
      <c r="FT4" s="321"/>
      <c r="FU4" s="321"/>
      <c r="FV4" s="321"/>
      <c r="FW4" s="321"/>
      <c r="FX4" s="321"/>
      <c r="FY4" s="321"/>
      <c r="FZ4" s="321"/>
      <c r="GA4" s="321"/>
      <c r="GB4" s="321"/>
      <c r="GC4" s="321"/>
      <c r="GD4" s="321"/>
      <c r="GE4" s="321"/>
      <c r="GF4" s="321"/>
      <c r="GG4" s="321"/>
      <c r="GH4" s="321"/>
      <c r="GI4" s="321"/>
      <c r="GJ4" s="321"/>
      <c r="GK4" s="321"/>
      <c r="GL4" s="321"/>
      <c r="GM4" s="321"/>
      <c r="GN4" s="321"/>
      <c r="GO4" s="321"/>
      <c r="GP4" s="321"/>
      <c r="GQ4" s="321"/>
      <c r="GR4" s="321"/>
      <c r="GS4" s="321"/>
      <c r="GT4" s="321"/>
      <c r="GU4" s="321"/>
      <c r="GV4" s="321"/>
      <c r="GW4" s="321"/>
      <c r="GX4" s="321"/>
      <c r="GY4" s="321"/>
      <c r="GZ4" s="321"/>
      <c r="HA4" s="321"/>
      <c r="HB4" s="321"/>
      <c r="HC4" s="321"/>
      <c r="HD4" s="321"/>
      <c r="HE4" s="321"/>
      <c r="HF4" s="321"/>
      <c r="HG4" s="321"/>
      <c r="HH4" s="321"/>
      <c r="HI4" s="321"/>
      <c r="HJ4" s="321"/>
      <c r="HK4" s="321"/>
      <c r="HL4" s="321"/>
      <c r="HM4" s="321"/>
      <c r="HN4" s="321"/>
      <c r="HO4" s="321"/>
      <c r="HP4" s="321"/>
      <c r="HQ4" s="321"/>
      <c r="HR4" s="321"/>
      <c r="HS4" s="321"/>
      <c r="HT4" s="321"/>
      <c r="HU4" s="321"/>
      <c r="HV4" s="321"/>
      <c r="HW4" s="321"/>
      <c r="HX4" s="321"/>
      <c r="HY4" s="321"/>
      <c r="HZ4" s="321"/>
      <c r="IA4" s="321"/>
      <c r="IB4" s="321"/>
      <c r="IC4" s="321"/>
      <c r="ID4" s="321"/>
      <c r="IE4" s="321"/>
      <c r="IF4" s="321"/>
      <c r="IG4" s="321"/>
      <c r="IH4" s="321"/>
      <c r="II4" s="321"/>
      <c r="IJ4" s="321"/>
      <c r="IK4" s="321"/>
      <c r="IL4" s="321"/>
      <c r="IM4" s="321"/>
      <c r="IN4" s="321"/>
      <c r="IO4" s="321"/>
      <c r="IP4" s="321"/>
      <c r="IQ4" s="321"/>
      <c r="IR4" s="321"/>
      <c r="IS4" s="321"/>
      <c r="IT4" s="321"/>
      <c r="IU4" s="321"/>
      <c r="IV4" s="321"/>
      <c r="IW4" s="321"/>
      <c r="IX4" s="321"/>
      <c r="IY4" s="321"/>
      <c r="IZ4" s="321"/>
      <c r="JA4" s="321"/>
      <c r="JB4" s="321"/>
      <c r="JC4" s="321"/>
      <c r="JD4" s="321"/>
      <c r="JE4" s="321"/>
      <c r="JF4" s="321"/>
      <c r="JG4" s="321"/>
      <c r="JH4" s="321"/>
      <c r="JI4" s="321"/>
      <c r="JJ4" s="321"/>
      <c r="JK4" s="321"/>
      <c r="JL4" s="321"/>
      <c r="JM4" s="321"/>
      <c r="JN4" s="321"/>
      <c r="JO4" s="321"/>
      <c r="JP4" s="321"/>
      <c r="JQ4" s="321"/>
      <c r="JR4" s="321"/>
      <c r="JS4" s="321"/>
      <c r="JT4" s="321"/>
      <c r="JU4" s="321"/>
      <c r="JV4" s="321"/>
      <c r="JW4" s="321"/>
      <c r="JX4" s="321"/>
      <c r="JY4" s="321"/>
      <c r="JZ4" s="321"/>
      <c r="KA4" s="321"/>
      <c r="KB4" s="321"/>
      <c r="KC4" s="321"/>
      <c r="KD4" s="321"/>
      <c r="KE4" s="321"/>
      <c r="KF4" s="321"/>
      <c r="KG4" s="321"/>
      <c r="KH4" s="321"/>
      <c r="KI4" s="321"/>
      <c r="KJ4" s="321"/>
      <c r="KK4" s="321"/>
      <c r="KL4" s="321"/>
      <c r="KM4" s="321"/>
      <c r="KN4" s="321"/>
      <c r="KO4" s="321"/>
      <c r="KP4" s="321"/>
      <c r="KQ4" s="321"/>
      <c r="KR4" s="321"/>
      <c r="KS4" s="321"/>
      <c r="KT4" s="321"/>
      <c r="KU4" s="321"/>
      <c r="KV4" s="321"/>
      <c r="KW4" s="321"/>
      <c r="KX4" s="321"/>
      <c r="KY4" s="321"/>
      <c r="KZ4" s="321"/>
      <c r="LA4" s="321"/>
      <c r="LB4" s="321"/>
      <c r="LC4" s="321"/>
      <c r="LD4" s="321"/>
      <c r="LE4" s="321"/>
      <c r="LF4" s="321"/>
      <c r="LG4" s="321"/>
      <c r="LH4" s="321"/>
      <c r="LI4" s="321"/>
      <c r="LJ4" s="321"/>
      <c r="LK4" s="321"/>
      <c r="LL4" s="321"/>
      <c r="LM4" s="321"/>
      <c r="LN4" s="321"/>
      <c r="LO4" s="321"/>
      <c r="LP4" s="321"/>
      <c r="LQ4" s="321"/>
      <c r="LR4" s="321"/>
      <c r="LS4" s="321"/>
      <c r="LT4" s="321"/>
      <c r="LU4" s="321"/>
      <c r="LV4" s="321"/>
      <c r="LW4" s="321"/>
      <c r="LX4" s="321"/>
      <c r="LY4" s="321"/>
      <c r="LZ4" s="321"/>
      <c r="MA4" s="321"/>
      <c r="MB4" s="321"/>
      <c r="MC4" s="321"/>
      <c r="MD4" s="321"/>
      <c r="ME4" s="321"/>
      <c r="MF4" s="321"/>
      <c r="MG4" s="321"/>
      <c r="MH4" s="321"/>
      <c r="MI4" s="321"/>
      <c r="MJ4" s="321"/>
      <c r="MK4" s="321"/>
      <c r="ML4" s="321"/>
      <c r="MM4" s="321"/>
      <c r="MN4" s="321"/>
      <c r="MO4" s="321"/>
      <c r="MP4" s="321"/>
      <c r="MQ4" s="321"/>
      <c r="MR4" s="321"/>
      <c r="MS4" s="321"/>
      <c r="MT4" s="321"/>
      <c r="MU4" s="321"/>
      <c r="MV4" s="321"/>
      <c r="MW4" s="321"/>
      <c r="MX4" s="321"/>
      <c r="MY4" s="321"/>
      <c r="MZ4" s="321"/>
      <c r="NA4" s="321"/>
      <c r="NB4" s="321"/>
      <c r="NC4" s="321"/>
      <c r="ND4" s="321"/>
      <c r="NE4" s="321"/>
      <c r="NF4" s="321"/>
      <c r="NG4" s="321"/>
      <c r="NH4" s="321"/>
      <c r="NI4" s="321"/>
      <c r="NJ4" s="321"/>
      <c r="NK4" s="321"/>
      <c r="NL4" s="321"/>
      <c r="NM4" s="321"/>
      <c r="NN4" s="321"/>
      <c r="NO4" s="321"/>
      <c r="NP4" s="321"/>
      <c r="NQ4" s="321"/>
      <c r="NR4" s="321"/>
      <c r="NS4" s="321"/>
      <c r="NT4" s="321"/>
      <c r="NU4" s="321"/>
      <c r="NV4" s="321"/>
      <c r="NW4" s="321"/>
      <c r="NX4" s="321"/>
      <c r="NY4" s="321"/>
      <c r="NZ4" s="321"/>
      <c r="OA4" s="321"/>
      <c r="OB4" s="321"/>
      <c r="OC4" s="321"/>
      <c r="OD4" s="321"/>
      <c r="OE4" s="321"/>
      <c r="OF4" s="321"/>
      <c r="OG4" s="321"/>
      <c r="OH4" s="321"/>
      <c r="OI4" s="321"/>
      <c r="OJ4" s="321"/>
      <c r="OK4" s="321"/>
      <c r="OL4" s="321"/>
      <c r="OM4" s="321"/>
      <c r="ON4" s="321"/>
      <c r="OO4" s="321"/>
      <c r="OP4" s="321"/>
      <c r="OQ4" s="321"/>
      <c r="OR4" s="321"/>
      <c r="OS4" s="321"/>
      <c r="OT4" s="321"/>
      <c r="OU4" s="321"/>
      <c r="OV4" s="321"/>
      <c r="OW4" s="321"/>
      <c r="OX4" s="321"/>
      <c r="OY4" s="321"/>
      <c r="OZ4" s="321"/>
      <c r="PA4" s="321"/>
      <c r="PB4" s="321"/>
      <c r="PC4" s="321"/>
      <c r="PD4" s="321"/>
      <c r="PE4" s="321"/>
      <c r="PF4" s="321"/>
      <c r="PG4" s="321"/>
      <c r="PH4" s="321"/>
      <c r="PI4" s="321"/>
      <c r="PJ4" s="321"/>
      <c r="PK4" s="321"/>
      <c r="PL4" s="321"/>
      <c r="PM4" s="321"/>
      <c r="PN4" s="321"/>
      <c r="PO4" s="321"/>
      <c r="PP4" s="321"/>
      <c r="PQ4" s="321"/>
      <c r="PR4" s="321"/>
      <c r="PS4" s="321"/>
      <c r="PT4" s="321"/>
      <c r="PU4" s="321"/>
      <c r="PV4" s="321"/>
      <c r="PW4" s="321"/>
      <c r="PX4" s="321"/>
      <c r="PY4" s="321"/>
      <c r="PZ4" s="321"/>
      <c r="QA4" s="321"/>
      <c r="QB4" s="321"/>
      <c r="QC4" s="321"/>
      <c r="QD4" s="321"/>
      <c r="QE4" s="321"/>
      <c r="QF4" s="321"/>
      <c r="QG4" s="321"/>
      <c r="QH4" s="321"/>
      <c r="QI4" s="321"/>
      <c r="QJ4" s="321"/>
      <c r="QK4" s="321"/>
      <c r="QL4" s="321"/>
      <c r="QM4" s="321"/>
      <c r="QN4" s="321"/>
      <c r="QO4" s="321"/>
      <c r="QP4" s="321"/>
      <c r="QQ4" s="321"/>
      <c r="QR4" s="321"/>
      <c r="QS4" s="321"/>
      <c r="QT4" s="321"/>
      <c r="QU4" s="321"/>
      <c r="QV4" s="321"/>
      <c r="QW4" s="321"/>
      <c r="QX4" s="321"/>
      <c r="QY4" s="321"/>
      <c r="QZ4" s="321"/>
      <c r="RA4" s="321"/>
      <c r="RB4" s="321"/>
      <c r="RC4" s="321"/>
      <c r="RD4" s="321"/>
      <c r="RE4" s="321"/>
      <c r="RF4" s="321"/>
      <c r="RG4" s="321"/>
      <c r="RH4" s="321"/>
      <c r="RI4" s="321"/>
      <c r="RJ4" s="321"/>
      <c r="RK4" s="321"/>
      <c r="RL4" s="321"/>
      <c r="RM4" s="321"/>
      <c r="RN4" s="321"/>
      <c r="RO4" s="321"/>
      <c r="RP4" s="321"/>
      <c r="RQ4" s="321"/>
      <c r="RR4" s="321"/>
      <c r="RS4" s="321"/>
      <c r="RT4" s="321"/>
      <c r="RU4" s="321"/>
      <c r="RV4" s="321"/>
      <c r="RW4" s="321"/>
      <c r="RX4" s="321"/>
      <c r="RY4" s="321"/>
      <c r="RZ4" s="321"/>
      <c r="SA4" s="321"/>
      <c r="SB4" s="321"/>
      <c r="SC4" s="321"/>
      <c r="SD4" s="321"/>
      <c r="SE4" s="321"/>
      <c r="SF4" s="321"/>
      <c r="SG4" s="321"/>
      <c r="SH4" s="321"/>
      <c r="SI4" s="321"/>
      <c r="SJ4" s="321"/>
      <c r="SK4" s="321"/>
      <c r="SL4" s="321"/>
      <c r="SM4" s="321"/>
      <c r="SN4" s="321"/>
      <c r="SO4" s="321"/>
      <c r="SP4" s="321"/>
      <c r="SQ4" s="321"/>
      <c r="SR4" s="321"/>
      <c r="SS4" s="321"/>
      <c r="ST4" s="321"/>
      <c r="SU4" s="321"/>
      <c r="SV4" s="321"/>
      <c r="SW4" s="321"/>
      <c r="SX4" s="321"/>
      <c r="SY4" s="321"/>
      <c r="SZ4" s="321"/>
      <c r="TA4" s="321"/>
      <c r="TB4" s="321"/>
      <c r="TC4" s="321"/>
      <c r="TD4" s="321"/>
      <c r="TE4" s="321"/>
      <c r="TF4" s="321"/>
      <c r="TG4" s="321"/>
      <c r="TH4" s="321"/>
      <c r="TI4" s="321"/>
      <c r="TJ4" s="321"/>
      <c r="TK4" s="321"/>
      <c r="TL4" s="321"/>
      <c r="TM4" s="321"/>
      <c r="TN4" s="321"/>
      <c r="TO4" s="321"/>
      <c r="TP4" s="321"/>
      <c r="TQ4" s="321"/>
      <c r="TR4" s="321"/>
      <c r="TS4" s="321"/>
      <c r="TT4" s="321"/>
      <c r="TU4" s="321"/>
      <c r="TV4" s="321"/>
      <c r="TW4" s="321"/>
      <c r="TX4" s="321"/>
      <c r="TY4" s="321"/>
      <c r="TZ4" s="321"/>
      <c r="UA4" s="321"/>
      <c r="UB4" s="321"/>
      <c r="UC4" s="321"/>
      <c r="UD4" s="321"/>
      <c r="UE4" s="321"/>
      <c r="UF4" s="321"/>
      <c r="UG4" s="321"/>
      <c r="UH4" s="321"/>
      <c r="UI4" s="321"/>
      <c r="UJ4" s="321"/>
      <c r="UK4" s="321"/>
      <c r="UL4" s="321"/>
      <c r="UM4" s="321"/>
      <c r="UN4" s="321"/>
      <c r="UO4" s="321"/>
      <c r="UP4" s="321"/>
      <c r="UQ4" s="321"/>
      <c r="UR4" s="321"/>
      <c r="US4" s="321"/>
      <c r="UT4" s="321"/>
      <c r="UU4" s="321"/>
      <c r="UV4" s="321"/>
      <c r="UW4" s="321"/>
      <c r="UX4" s="321"/>
      <c r="UY4" s="321"/>
      <c r="UZ4" s="321"/>
      <c r="VA4" s="321"/>
      <c r="VB4" s="321"/>
      <c r="VC4" s="321"/>
      <c r="VD4" s="321"/>
      <c r="VE4" s="321"/>
      <c r="VF4" s="321"/>
      <c r="VG4" s="321"/>
      <c r="VH4" s="321"/>
      <c r="VI4" s="321"/>
      <c r="VJ4" s="321"/>
      <c r="VK4" s="321"/>
      <c r="VL4" s="321"/>
      <c r="VM4" s="321"/>
      <c r="VN4" s="321"/>
      <c r="VO4" s="321"/>
      <c r="VP4" s="321"/>
      <c r="VQ4" s="321"/>
      <c r="VR4" s="321"/>
      <c r="VS4" s="321"/>
      <c r="VT4" s="321"/>
      <c r="VU4" s="321"/>
      <c r="VV4" s="321"/>
      <c r="VW4" s="321"/>
      <c r="VX4" s="321"/>
      <c r="VY4" s="321"/>
      <c r="VZ4" s="321"/>
      <c r="WA4" s="321"/>
      <c r="WB4" s="321"/>
      <c r="WC4" s="321"/>
      <c r="WD4" s="321"/>
      <c r="WE4" s="321"/>
      <c r="WF4" s="321"/>
      <c r="WG4" s="321"/>
      <c r="WH4" s="321"/>
      <c r="WI4" s="321"/>
      <c r="WJ4" s="321"/>
      <c r="WK4" s="321"/>
      <c r="WL4" s="321"/>
      <c r="WM4" s="321"/>
      <c r="WN4" s="321"/>
      <c r="WO4" s="321"/>
      <c r="WP4" s="321"/>
      <c r="WQ4" s="321"/>
      <c r="WR4" s="321"/>
      <c r="WS4" s="321"/>
      <c r="WT4" s="321"/>
      <c r="WU4" s="321"/>
      <c r="WV4" s="321"/>
      <c r="WW4" s="321"/>
      <c r="WX4" s="321"/>
      <c r="WY4" s="321"/>
      <c r="WZ4" s="321"/>
      <c r="XA4" s="321"/>
      <c r="XB4" s="321"/>
      <c r="XC4" s="321"/>
      <c r="XD4" s="321"/>
      <c r="XE4" s="321"/>
      <c r="XF4" s="321"/>
      <c r="XG4" s="321"/>
      <c r="XH4" s="321"/>
      <c r="XI4" s="321"/>
      <c r="XJ4" s="321"/>
      <c r="XK4" s="321"/>
      <c r="XL4" s="321"/>
      <c r="XM4" s="321"/>
      <c r="XN4" s="321"/>
      <c r="XO4" s="321"/>
      <c r="XP4" s="321"/>
      <c r="XQ4" s="321"/>
      <c r="XR4" s="321"/>
      <c r="XS4" s="321"/>
      <c r="XT4" s="321"/>
      <c r="XU4" s="321"/>
      <c r="XV4" s="321"/>
      <c r="XW4" s="321"/>
      <c r="XX4" s="321"/>
      <c r="XY4" s="321"/>
      <c r="XZ4" s="321"/>
      <c r="YA4" s="321"/>
      <c r="YB4" s="321"/>
      <c r="YC4" s="321"/>
      <c r="YD4" s="321"/>
      <c r="YE4" s="321"/>
      <c r="YF4" s="321"/>
      <c r="YG4" s="321"/>
      <c r="YH4" s="321"/>
      <c r="YI4" s="321"/>
      <c r="YJ4" s="321"/>
      <c r="YK4" s="321"/>
      <c r="YL4" s="321"/>
      <c r="YM4" s="321"/>
      <c r="YN4" s="321"/>
      <c r="YO4" s="321"/>
      <c r="YP4" s="321"/>
      <c r="YQ4" s="321"/>
      <c r="YR4" s="321"/>
      <c r="YS4" s="321"/>
      <c r="YT4" s="321"/>
      <c r="YU4" s="321"/>
      <c r="YV4" s="321"/>
      <c r="YW4" s="321"/>
      <c r="YX4" s="321"/>
      <c r="YY4" s="321"/>
      <c r="YZ4" s="321"/>
      <c r="ZA4" s="321"/>
      <c r="ZB4" s="321"/>
      <c r="ZC4" s="321"/>
      <c r="ZD4" s="321"/>
      <c r="ZE4" s="321"/>
      <c r="ZF4" s="321"/>
      <c r="ZG4" s="321"/>
      <c r="ZH4" s="321"/>
      <c r="ZI4" s="321"/>
      <c r="ZJ4" s="321"/>
      <c r="ZK4" s="321"/>
      <c r="ZL4" s="321"/>
      <c r="ZM4" s="321"/>
      <c r="ZN4" s="321"/>
      <c r="ZO4" s="321"/>
      <c r="ZP4" s="321"/>
      <c r="ZQ4" s="321"/>
      <c r="ZR4" s="321"/>
      <c r="ZS4" s="321"/>
      <c r="ZT4" s="321"/>
      <c r="ZU4" s="321"/>
      <c r="ZV4" s="321"/>
      <c r="ZW4" s="321"/>
      <c r="ZX4" s="321"/>
      <c r="ZY4" s="321"/>
      <c r="ZZ4" s="321"/>
      <c r="AAA4" s="321"/>
      <c r="AAB4" s="321"/>
      <c r="AAC4" s="321"/>
      <c r="AAD4" s="321"/>
      <c r="AAE4" s="321"/>
      <c r="AAF4" s="321"/>
      <c r="AAG4" s="321"/>
      <c r="AAH4" s="321"/>
      <c r="AAI4" s="321"/>
      <c r="AAJ4" s="321"/>
      <c r="AAK4" s="321"/>
      <c r="AAL4" s="321"/>
      <c r="AAM4" s="321"/>
      <c r="AAN4" s="321"/>
      <c r="AAO4" s="321"/>
      <c r="AAP4" s="321"/>
      <c r="AAQ4" s="321"/>
      <c r="AAR4" s="321"/>
      <c r="AAS4" s="321"/>
      <c r="AAT4" s="321"/>
      <c r="AAU4" s="321"/>
      <c r="AAV4" s="321"/>
      <c r="AAW4" s="321"/>
      <c r="AAX4" s="321"/>
      <c r="AAY4" s="321"/>
      <c r="AAZ4" s="321"/>
      <c r="ABA4" s="321"/>
      <c r="ABB4" s="321"/>
      <c r="ABC4" s="321"/>
      <c r="ABD4" s="321"/>
      <c r="ABE4" s="321"/>
      <c r="ABF4" s="321"/>
      <c r="ABG4" s="321"/>
      <c r="ABH4" s="321"/>
      <c r="ABI4" s="321"/>
      <c r="ABJ4" s="321"/>
      <c r="ABK4" s="321"/>
      <c r="ABL4" s="321"/>
      <c r="ABM4" s="321"/>
      <c r="ABN4" s="321"/>
      <c r="ABO4" s="321"/>
      <c r="ABP4" s="321"/>
      <c r="ABQ4" s="321"/>
      <c r="ABR4" s="321"/>
      <c r="ABS4" s="321"/>
      <c r="ABT4" s="321"/>
      <c r="ABU4" s="321"/>
      <c r="ABV4" s="321"/>
      <c r="ABW4" s="321"/>
      <c r="ABX4" s="321"/>
      <c r="ABY4" s="321"/>
      <c r="ABZ4" s="321"/>
      <c r="ACA4" s="321"/>
      <c r="ACB4" s="321"/>
      <c r="ACC4" s="321"/>
      <c r="ACD4" s="321"/>
      <c r="ACE4" s="321"/>
      <c r="ACF4" s="321"/>
      <c r="ACG4" s="321"/>
      <c r="ACH4" s="321"/>
      <c r="ACI4" s="321"/>
      <c r="ACJ4" s="321"/>
      <c r="ACK4" s="321"/>
      <c r="ACL4" s="321"/>
      <c r="ACM4" s="321"/>
      <c r="ACN4" s="321"/>
      <c r="ACO4" s="321"/>
      <c r="ACP4" s="321"/>
      <c r="ACQ4" s="321"/>
      <c r="ACR4" s="321"/>
      <c r="ACS4" s="321"/>
      <c r="ACT4" s="321"/>
      <c r="ACU4" s="321"/>
      <c r="ACV4" s="321"/>
      <c r="ACW4" s="321"/>
      <c r="ACX4" s="321"/>
      <c r="ACY4" s="321"/>
      <c r="ACZ4" s="321"/>
      <c r="ADA4" s="321"/>
      <c r="ADB4" s="321"/>
      <c r="ADC4" s="321"/>
      <c r="ADD4" s="321"/>
      <c r="ADE4" s="321"/>
      <c r="ADF4" s="321"/>
      <c r="ADG4" s="321"/>
      <c r="ADH4" s="321"/>
      <c r="ADI4" s="321"/>
      <c r="ADJ4" s="321"/>
      <c r="ADK4" s="321"/>
      <c r="ADL4" s="321"/>
      <c r="ADM4" s="321"/>
      <c r="ADN4" s="321"/>
      <c r="ADO4" s="321"/>
      <c r="ADP4" s="321"/>
      <c r="ADQ4" s="321"/>
      <c r="ADR4" s="321"/>
      <c r="ADS4" s="321"/>
      <c r="ADT4" s="321"/>
      <c r="ADU4" s="321"/>
      <c r="ADV4" s="321"/>
      <c r="ADW4" s="321"/>
      <c r="ADX4" s="321"/>
      <c r="ADY4" s="321"/>
      <c r="ADZ4" s="321"/>
      <c r="AEA4" s="321"/>
      <c r="AEB4" s="321"/>
      <c r="AEC4" s="321"/>
      <c r="AED4" s="321"/>
      <c r="AEE4" s="321"/>
      <c r="AEF4" s="321"/>
      <c r="AEG4" s="321"/>
      <c r="AEH4" s="321"/>
      <c r="AEI4" s="321"/>
      <c r="AEJ4" s="321"/>
      <c r="AEK4" s="321"/>
      <c r="AEL4" s="321"/>
      <c r="AEM4" s="321"/>
      <c r="AEN4" s="321"/>
      <c r="AEO4" s="321"/>
      <c r="AEP4" s="321"/>
      <c r="AEQ4" s="321"/>
      <c r="AER4" s="321"/>
      <c r="AES4" s="321"/>
      <c r="AET4" s="321"/>
      <c r="AEU4" s="321"/>
      <c r="AEV4" s="321"/>
      <c r="AEW4" s="321"/>
      <c r="AEX4" s="321"/>
      <c r="AEY4" s="321"/>
      <c r="AEZ4" s="321"/>
      <c r="AFA4" s="321"/>
      <c r="AFB4" s="321"/>
      <c r="AFC4" s="321"/>
      <c r="AFD4" s="321"/>
      <c r="AFE4" s="321"/>
      <c r="AFF4" s="321"/>
      <c r="AFG4" s="321"/>
      <c r="AFH4" s="321"/>
      <c r="AFI4" s="321"/>
      <c r="AFJ4" s="321"/>
      <c r="AFK4" s="321"/>
      <c r="AFL4" s="321"/>
      <c r="AFM4" s="321"/>
      <c r="AFN4" s="321"/>
      <c r="AFO4" s="321"/>
      <c r="AFP4" s="321"/>
      <c r="AFQ4" s="321"/>
      <c r="AFR4" s="321"/>
      <c r="AFS4" s="321"/>
      <c r="AFT4" s="321"/>
      <c r="AFU4" s="321"/>
      <c r="AFV4" s="321"/>
      <c r="AFW4" s="321"/>
      <c r="AFX4" s="321"/>
      <c r="AFY4" s="321"/>
      <c r="AFZ4" s="321"/>
      <c r="AGA4" s="321"/>
      <c r="AGB4" s="321"/>
      <c r="AGC4" s="321"/>
      <c r="AGD4" s="321"/>
      <c r="AGE4" s="321"/>
      <c r="AGF4" s="321"/>
      <c r="AGG4" s="321"/>
      <c r="AGH4" s="321"/>
      <c r="AGI4" s="321"/>
      <c r="AGJ4" s="321"/>
      <c r="AGK4" s="321"/>
      <c r="AGL4" s="321"/>
      <c r="AGM4" s="321"/>
      <c r="AGN4" s="321"/>
      <c r="AGO4" s="321"/>
      <c r="AGP4" s="321"/>
      <c r="AGQ4" s="321"/>
      <c r="AGR4" s="321"/>
      <c r="AGS4" s="321"/>
      <c r="AGT4" s="321"/>
      <c r="AGU4" s="321"/>
      <c r="AGV4" s="321"/>
      <c r="AGW4" s="321"/>
      <c r="AGX4" s="321"/>
      <c r="AGY4" s="321"/>
      <c r="AGZ4" s="321"/>
      <c r="AHA4" s="321"/>
      <c r="AHB4" s="321"/>
      <c r="AHC4" s="321"/>
      <c r="AHD4" s="321"/>
      <c r="AHE4" s="321"/>
      <c r="AHF4" s="321"/>
      <c r="AHG4" s="321"/>
      <c r="AHH4" s="321"/>
      <c r="AHI4" s="321"/>
      <c r="AHJ4" s="321"/>
      <c r="AHK4" s="321"/>
      <c r="AHL4" s="321"/>
      <c r="AHM4" s="321"/>
      <c r="AHN4" s="321"/>
      <c r="AHO4" s="321"/>
      <c r="AHP4" s="321"/>
      <c r="AHQ4" s="321"/>
      <c r="AHR4" s="321"/>
      <c r="AHS4" s="321"/>
      <c r="AHT4" s="321"/>
      <c r="AHU4" s="321"/>
      <c r="AHV4" s="321"/>
      <c r="AHW4" s="321"/>
      <c r="AHX4" s="321"/>
      <c r="AHY4" s="321"/>
      <c r="AHZ4" s="321"/>
      <c r="AIA4" s="321"/>
      <c r="AIB4" s="321"/>
      <c r="AIC4" s="321"/>
      <c r="AID4" s="321"/>
      <c r="AIE4" s="321"/>
      <c r="AIF4" s="321"/>
      <c r="AIG4" s="321"/>
      <c r="AIH4" s="321"/>
      <c r="AII4" s="321"/>
      <c r="AIJ4" s="321"/>
      <c r="AIK4" s="321"/>
      <c r="AIL4" s="321"/>
      <c r="AIM4" s="321"/>
      <c r="AIN4" s="321"/>
      <c r="AIO4" s="321"/>
      <c r="AIP4" s="321"/>
      <c r="AIQ4" s="321"/>
      <c r="AIR4" s="321"/>
      <c r="AIS4" s="321"/>
      <c r="AIT4" s="321"/>
      <c r="AIU4" s="321"/>
      <c r="AIV4" s="321"/>
      <c r="AIW4" s="321"/>
      <c r="AIX4" s="321"/>
      <c r="AIY4" s="321"/>
      <c r="AIZ4" s="321"/>
      <c r="AJA4" s="321"/>
      <c r="AJB4" s="321"/>
      <c r="AJC4" s="321"/>
      <c r="AJD4" s="321"/>
      <c r="AJE4" s="321"/>
      <c r="AJF4" s="321"/>
      <c r="AJG4" s="321"/>
      <c r="AJH4" s="321"/>
      <c r="AJI4" s="321"/>
      <c r="AJJ4" s="321"/>
      <c r="AJK4" s="321"/>
      <c r="AJL4" s="321"/>
      <c r="AJM4" s="321"/>
      <c r="AJN4" s="321"/>
      <c r="AJO4" s="321"/>
      <c r="AJP4" s="321"/>
      <c r="AJQ4" s="321"/>
      <c r="AJR4" s="321"/>
      <c r="AJS4" s="321"/>
      <c r="AJT4" s="321"/>
      <c r="AJU4" s="321"/>
      <c r="AJV4" s="321"/>
      <c r="AJW4" s="321"/>
      <c r="AJX4" s="321"/>
      <c r="AJY4" s="321"/>
      <c r="AJZ4" s="321"/>
      <c r="AKA4" s="321"/>
      <c r="AKB4" s="321"/>
      <c r="AKC4" s="321"/>
      <c r="AKD4" s="321"/>
      <c r="AKE4" s="321"/>
      <c r="AKF4" s="321"/>
      <c r="AKG4" s="321"/>
      <c r="AKH4" s="321"/>
      <c r="AKI4" s="321"/>
      <c r="AKJ4" s="321"/>
      <c r="AKK4" s="321"/>
      <c r="AKL4" s="321"/>
      <c r="AKM4" s="321"/>
      <c r="AKN4" s="321"/>
      <c r="AKO4" s="321"/>
      <c r="AKP4" s="321"/>
      <c r="AKQ4" s="321"/>
      <c r="AKR4" s="321"/>
      <c r="AKS4" s="321"/>
      <c r="AKT4" s="321"/>
      <c r="AKU4" s="321"/>
      <c r="AKV4" s="321"/>
      <c r="AKW4" s="321"/>
      <c r="AKX4" s="321"/>
      <c r="AKY4" s="321"/>
      <c r="AKZ4" s="321"/>
      <c r="ALA4" s="321"/>
      <c r="ALB4" s="321"/>
      <c r="ALC4" s="321"/>
      <c r="ALD4" s="321"/>
      <c r="ALE4" s="321"/>
      <c r="ALF4" s="321"/>
      <c r="ALG4" s="321"/>
      <c r="ALH4" s="321"/>
      <c r="ALI4" s="321"/>
      <c r="ALJ4" s="321"/>
      <c r="ALK4" s="321"/>
      <c r="ALL4" s="321"/>
      <c r="ALM4" s="321"/>
      <c r="ALN4" s="321"/>
      <c r="ALO4" s="321"/>
      <c r="ALP4" s="321"/>
      <c r="ALQ4" s="321"/>
      <c r="ALR4" s="321"/>
      <c r="ALS4" s="321"/>
      <c r="ALT4" s="321"/>
      <c r="ALU4" s="321"/>
      <c r="ALV4" s="321"/>
      <c r="ALW4" s="321"/>
      <c r="ALX4" s="321"/>
      <c r="ALY4" s="321"/>
      <c r="ALZ4" s="321"/>
      <c r="AMA4" s="321"/>
      <c r="AMB4" s="321"/>
      <c r="AMC4" s="321"/>
      <c r="AMD4" s="321"/>
      <c r="AME4" s="321"/>
      <c r="AMF4" s="321"/>
      <c r="AMG4" s="321"/>
      <c r="AMH4" s="321"/>
      <c r="AMI4" s="321"/>
      <c r="AMJ4" s="321"/>
      <c r="AMK4" s="321"/>
      <c r="AML4" s="321"/>
      <c r="AMM4" s="321"/>
      <c r="AMN4" s="321"/>
      <c r="AMO4" s="321"/>
      <c r="AMP4" s="321"/>
      <c r="AMQ4" s="321"/>
      <c r="AMR4" s="321"/>
      <c r="AMS4" s="321"/>
      <c r="AMT4" s="321"/>
      <c r="AMU4" s="321"/>
      <c r="AMV4" s="321"/>
      <c r="AMW4" s="321"/>
      <c r="AMX4" s="321"/>
      <c r="AMY4" s="321"/>
      <c r="AMZ4" s="321"/>
      <c r="ANA4" s="321"/>
      <c r="ANB4" s="321"/>
      <c r="ANC4" s="321"/>
      <c r="AND4" s="321"/>
      <c r="ANE4" s="321"/>
      <c r="ANF4" s="321"/>
      <c r="ANG4" s="321"/>
      <c r="ANH4" s="321"/>
      <c r="ANI4" s="321"/>
      <c r="ANJ4" s="321"/>
      <c r="ANK4" s="321"/>
      <c r="ANL4" s="321"/>
      <c r="ANM4" s="321"/>
      <c r="ANN4" s="321"/>
      <c r="ANO4" s="321"/>
      <c r="ANP4" s="321"/>
      <c r="ANQ4" s="321"/>
      <c r="ANR4" s="321"/>
      <c r="ANS4" s="321"/>
      <c r="ANT4" s="321"/>
      <c r="ANU4" s="321"/>
      <c r="ANV4" s="321"/>
      <c r="ANW4" s="321"/>
      <c r="ANX4" s="321"/>
      <c r="ANY4" s="321"/>
      <c r="ANZ4" s="321"/>
      <c r="AOA4" s="321"/>
      <c r="AOB4" s="321"/>
      <c r="AOC4" s="321"/>
      <c r="AOD4" s="321"/>
      <c r="AOE4" s="321"/>
      <c r="AOF4" s="321"/>
      <c r="AOG4" s="321"/>
      <c r="AOH4" s="321"/>
      <c r="AOI4" s="321"/>
      <c r="AOJ4" s="321"/>
      <c r="AOK4" s="321"/>
      <c r="AOL4" s="321"/>
      <c r="AOM4" s="321"/>
      <c r="AON4" s="321"/>
      <c r="AOO4" s="321"/>
      <c r="AOP4" s="321"/>
      <c r="AOQ4" s="321"/>
      <c r="AOR4" s="321"/>
      <c r="AOS4" s="321"/>
      <c r="AOT4" s="321"/>
      <c r="AOU4" s="321"/>
      <c r="AOV4" s="321"/>
      <c r="AOW4" s="321"/>
      <c r="AOX4" s="321"/>
      <c r="AOY4" s="321"/>
      <c r="AOZ4" s="321"/>
      <c r="APA4" s="321"/>
      <c r="APB4" s="321"/>
      <c r="APC4" s="321"/>
      <c r="APD4" s="321"/>
      <c r="APE4" s="321"/>
      <c r="APF4" s="321"/>
      <c r="APG4" s="321"/>
      <c r="APH4" s="321"/>
      <c r="API4" s="321"/>
      <c r="APJ4" s="321"/>
      <c r="APK4" s="321"/>
      <c r="APL4" s="321"/>
      <c r="APM4" s="321"/>
      <c r="APN4" s="321"/>
      <c r="APO4" s="321"/>
      <c r="APP4" s="321"/>
      <c r="APQ4" s="321"/>
      <c r="APR4" s="321"/>
      <c r="APS4" s="321"/>
      <c r="APT4" s="321"/>
      <c r="APU4" s="321"/>
      <c r="APV4" s="321"/>
      <c r="APW4" s="321"/>
      <c r="APX4" s="321"/>
      <c r="APY4" s="321"/>
      <c r="APZ4" s="321"/>
      <c r="AQA4" s="321"/>
      <c r="AQB4" s="321"/>
      <c r="AQC4" s="321"/>
      <c r="AQD4" s="321"/>
      <c r="AQE4" s="321"/>
      <c r="AQF4" s="321"/>
      <c r="AQG4" s="321"/>
      <c r="AQH4" s="321"/>
      <c r="AQI4" s="321"/>
      <c r="AQJ4" s="321"/>
      <c r="AQK4" s="321"/>
      <c r="AQL4" s="321"/>
      <c r="AQM4" s="321"/>
      <c r="AQN4" s="321"/>
      <c r="AQO4" s="321"/>
      <c r="AQP4" s="321"/>
      <c r="AQQ4" s="321"/>
      <c r="AQR4" s="321"/>
      <c r="AQS4" s="321"/>
      <c r="AQT4" s="321"/>
      <c r="AQU4" s="321"/>
      <c r="AQV4" s="321"/>
      <c r="AQW4" s="321"/>
      <c r="AQX4" s="321"/>
      <c r="AQY4" s="321"/>
      <c r="AQZ4" s="321"/>
      <c r="ARA4" s="321"/>
      <c r="ARB4" s="321"/>
      <c r="ARC4" s="321"/>
      <c r="ARD4" s="321"/>
      <c r="ARE4" s="321"/>
      <c r="ARF4" s="321"/>
      <c r="ARG4" s="321"/>
      <c r="ARH4" s="321"/>
      <c r="ARI4" s="321"/>
      <c r="ARJ4" s="321"/>
      <c r="ARK4" s="321"/>
      <c r="ARL4" s="321"/>
      <c r="ARM4" s="321"/>
      <c r="ARN4" s="321"/>
      <c r="ARO4" s="321"/>
      <c r="ARP4" s="321"/>
      <c r="ARQ4" s="321"/>
      <c r="ARR4" s="321"/>
      <c r="ARS4" s="321"/>
      <c r="ART4" s="321"/>
      <c r="ARU4" s="321"/>
      <c r="ARV4" s="321"/>
      <c r="ARW4" s="321"/>
      <c r="ARX4" s="321"/>
      <c r="ARY4" s="321"/>
      <c r="ARZ4" s="321"/>
      <c r="ASA4" s="321"/>
      <c r="ASB4" s="321"/>
      <c r="ASC4" s="321"/>
      <c r="ASD4" s="321"/>
      <c r="ASE4" s="321"/>
      <c r="ASF4" s="321"/>
      <c r="ASG4" s="321"/>
      <c r="ASH4" s="321"/>
      <c r="ASI4" s="321"/>
      <c r="ASJ4" s="321"/>
      <c r="ASK4" s="321"/>
      <c r="ASL4" s="321"/>
      <c r="ASM4" s="321"/>
      <c r="ASN4" s="321"/>
      <c r="ASO4" s="321"/>
      <c r="ASP4" s="321"/>
      <c r="ASQ4" s="321"/>
      <c r="ASR4" s="321"/>
      <c r="ASS4" s="321"/>
      <c r="AST4" s="321"/>
      <c r="ASU4" s="321"/>
      <c r="ASV4" s="321"/>
      <c r="ASW4" s="321"/>
      <c r="ASX4" s="321"/>
      <c r="ASY4" s="321"/>
      <c r="ASZ4" s="321"/>
      <c r="ATA4" s="321"/>
      <c r="ATB4" s="321"/>
      <c r="ATC4" s="321"/>
      <c r="ATD4" s="321"/>
      <c r="ATE4" s="321"/>
      <c r="ATF4" s="321"/>
      <c r="ATG4" s="321"/>
      <c r="ATH4" s="321"/>
      <c r="ATI4" s="321"/>
      <c r="ATJ4" s="321"/>
      <c r="ATK4" s="321"/>
      <c r="ATL4" s="321"/>
      <c r="ATM4" s="321"/>
      <c r="ATN4" s="321"/>
      <c r="ATO4" s="321"/>
      <c r="ATP4" s="321"/>
      <c r="ATQ4" s="321"/>
      <c r="ATR4" s="321"/>
      <c r="ATS4" s="321"/>
      <c r="ATT4" s="321"/>
      <c r="ATU4" s="321"/>
      <c r="ATV4" s="321"/>
      <c r="ATW4" s="321"/>
      <c r="ATX4" s="321"/>
      <c r="ATY4" s="321"/>
      <c r="ATZ4" s="321"/>
      <c r="AUA4" s="321"/>
      <c r="AUB4" s="321"/>
      <c r="AUC4" s="321"/>
      <c r="AUD4" s="321"/>
      <c r="AUE4" s="321"/>
      <c r="AUF4" s="321"/>
      <c r="AUG4" s="321"/>
      <c r="AUH4" s="321"/>
      <c r="AUI4" s="321"/>
      <c r="AUJ4" s="321"/>
      <c r="AUK4" s="321"/>
      <c r="AUL4" s="321"/>
      <c r="AUM4" s="321"/>
      <c r="AUN4" s="321"/>
      <c r="AUO4" s="321"/>
      <c r="AUP4" s="321"/>
      <c r="AUQ4" s="321"/>
      <c r="AUR4" s="321"/>
      <c r="AUS4" s="321"/>
      <c r="AUT4" s="321"/>
      <c r="AUU4" s="321"/>
      <c r="AUV4" s="321"/>
      <c r="AUW4" s="321"/>
      <c r="AUX4" s="321"/>
      <c r="AUY4" s="321"/>
      <c r="AUZ4" s="321"/>
      <c r="AVA4" s="321"/>
      <c r="AVB4" s="321"/>
      <c r="AVC4" s="321"/>
      <c r="AVD4" s="321"/>
      <c r="AVE4" s="321"/>
      <c r="AVF4" s="321"/>
      <c r="AVG4" s="321"/>
      <c r="AVH4" s="321"/>
      <c r="AVI4" s="321"/>
      <c r="AVJ4" s="321"/>
      <c r="AVK4" s="321"/>
      <c r="AVL4" s="321"/>
      <c r="AVM4" s="321"/>
      <c r="AVN4" s="321"/>
      <c r="AVO4" s="321"/>
      <c r="AVP4" s="321"/>
      <c r="AVQ4" s="321"/>
      <c r="AVR4" s="321"/>
      <c r="AVS4" s="321"/>
      <c r="AVT4" s="321"/>
      <c r="AVU4" s="321"/>
      <c r="AVV4" s="321"/>
      <c r="AVW4" s="321"/>
      <c r="AVX4" s="321"/>
      <c r="AVY4" s="321"/>
      <c r="AVZ4" s="321"/>
      <c r="AWA4" s="321"/>
      <c r="AWB4" s="321"/>
      <c r="AWC4" s="321"/>
      <c r="AWD4" s="321"/>
      <c r="AWE4" s="321"/>
      <c r="AWF4" s="321"/>
      <c r="AWG4" s="321"/>
      <c r="AWH4" s="321"/>
      <c r="AWI4" s="321"/>
      <c r="AWJ4" s="321"/>
      <c r="AWK4" s="321"/>
      <c r="AWL4" s="321"/>
      <c r="AWM4" s="321"/>
      <c r="AWN4" s="321"/>
      <c r="AWO4" s="321"/>
      <c r="AWP4" s="321"/>
      <c r="AWQ4" s="321"/>
      <c r="AWR4" s="321"/>
      <c r="AWS4" s="321"/>
      <c r="AWT4" s="321"/>
      <c r="AWU4" s="321"/>
      <c r="AWV4" s="321"/>
      <c r="AWW4" s="321"/>
      <c r="AWX4" s="321"/>
      <c r="AWY4" s="321"/>
      <c r="AWZ4" s="321"/>
      <c r="AXA4" s="321"/>
      <c r="AXB4" s="321"/>
      <c r="AXC4" s="321"/>
      <c r="AXD4" s="321"/>
      <c r="AXE4" s="321"/>
      <c r="AXF4" s="321"/>
      <c r="AXG4" s="321"/>
      <c r="AXH4" s="321"/>
      <c r="AXI4" s="321"/>
      <c r="AXJ4" s="321"/>
      <c r="AXK4" s="321"/>
      <c r="AXL4" s="321"/>
      <c r="AXM4" s="321"/>
      <c r="AXN4" s="321"/>
      <c r="AXO4" s="321"/>
      <c r="AXP4" s="321"/>
      <c r="AXQ4" s="321"/>
      <c r="AXR4" s="321"/>
      <c r="AXS4" s="321"/>
      <c r="AXT4" s="321"/>
      <c r="AXU4" s="321"/>
      <c r="AXV4" s="321"/>
      <c r="AXW4" s="321"/>
      <c r="AXX4" s="321"/>
      <c r="AXY4" s="321"/>
      <c r="AXZ4" s="321"/>
      <c r="AYA4" s="321"/>
      <c r="AYB4" s="321"/>
      <c r="AYC4" s="321"/>
      <c r="AYD4" s="321"/>
      <c r="AYE4" s="321"/>
      <c r="AYF4" s="321"/>
      <c r="AYG4" s="321"/>
      <c r="AYH4" s="321"/>
      <c r="AYI4" s="321"/>
      <c r="AYJ4" s="321"/>
      <c r="AYK4" s="321"/>
      <c r="AYL4" s="321"/>
      <c r="AYM4" s="321"/>
      <c r="AYN4" s="321"/>
      <c r="AYO4" s="321"/>
      <c r="AYP4" s="321"/>
      <c r="AYQ4" s="321"/>
      <c r="AYR4" s="321"/>
      <c r="AYS4" s="321"/>
      <c r="AYT4" s="321"/>
      <c r="AYU4" s="321"/>
      <c r="AYV4" s="321"/>
      <c r="AYW4" s="321"/>
      <c r="AYX4" s="321"/>
      <c r="AYY4" s="321"/>
      <c r="AYZ4" s="321"/>
      <c r="AZA4" s="321"/>
      <c r="AZB4" s="321"/>
      <c r="AZC4" s="321"/>
      <c r="AZD4" s="321"/>
      <c r="AZE4" s="321"/>
      <c r="AZF4" s="321"/>
      <c r="AZG4" s="321"/>
      <c r="AZH4" s="321"/>
      <c r="AZI4" s="321"/>
      <c r="AZJ4" s="321"/>
      <c r="AZK4" s="321"/>
      <c r="AZL4" s="321"/>
      <c r="AZM4" s="321"/>
      <c r="AZN4" s="321"/>
      <c r="AZO4" s="321"/>
      <c r="AZP4" s="321"/>
      <c r="AZQ4" s="321"/>
      <c r="AZR4" s="321"/>
      <c r="AZS4" s="321"/>
      <c r="AZT4" s="321"/>
      <c r="AZU4" s="321"/>
      <c r="AZV4" s="321"/>
      <c r="AZW4" s="321"/>
      <c r="AZX4" s="321"/>
      <c r="AZY4" s="321"/>
      <c r="AZZ4" s="321"/>
      <c r="BAA4" s="321"/>
      <c r="BAB4" s="321"/>
      <c r="BAC4" s="321"/>
      <c r="BAD4" s="321"/>
      <c r="BAE4" s="321"/>
      <c r="BAF4" s="321"/>
      <c r="BAG4" s="321"/>
      <c r="BAH4" s="321"/>
      <c r="BAI4" s="321"/>
      <c r="BAJ4" s="321"/>
      <c r="BAK4" s="321"/>
      <c r="BAL4" s="321"/>
      <c r="BAM4" s="321"/>
      <c r="BAN4" s="321"/>
      <c r="BAO4" s="321"/>
      <c r="BAP4" s="321"/>
      <c r="BAQ4" s="321"/>
      <c r="BAR4" s="321"/>
      <c r="BAS4" s="321"/>
      <c r="BAT4" s="321"/>
      <c r="BAU4" s="321"/>
      <c r="BAV4" s="321"/>
      <c r="BAW4" s="321"/>
      <c r="BAX4" s="321"/>
      <c r="BAY4" s="321"/>
      <c r="BAZ4" s="321"/>
      <c r="BBA4" s="321"/>
      <c r="BBB4" s="321"/>
      <c r="BBC4" s="321"/>
      <c r="BBD4" s="321"/>
      <c r="BBE4" s="321"/>
      <c r="BBF4" s="321"/>
      <c r="BBG4" s="321"/>
      <c r="BBH4" s="321"/>
      <c r="BBI4" s="321"/>
      <c r="BBJ4" s="321"/>
      <c r="BBK4" s="321"/>
      <c r="BBL4" s="321"/>
      <c r="BBM4" s="321"/>
      <c r="BBN4" s="321"/>
      <c r="BBO4" s="321"/>
      <c r="BBP4" s="321"/>
      <c r="BBQ4" s="321"/>
      <c r="BBR4" s="321"/>
      <c r="BBS4" s="321"/>
      <c r="BBT4" s="321"/>
      <c r="BBU4" s="321"/>
      <c r="BBV4" s="321"/>
      <c r="BBW4" s="321"/>
      <c r="BBX4" s="321"/>
      <c r="BBY4" s="321"/>
      <c r="BBZ4" s="321"/>
      <c r="BCA4" s="321"/>
      <c r="BCB4" s="321"/>
      <c r="BCC4" s="321"/>
      <c r="BCD4" s="321"/>
      <c r="BCE4" s="321"/>
      <c r="BCF4" s="321"/>
      <c r="BCG4" s="321"/>
      <c r="BCH4" s="321"/>
      <c r="BCI4" s="321"/>
      <c r="BCJ4" s="321"/>
      <c r="BCK4" s="321"/>
      <c r="BCL4" s="321"/>
      <c r="BCM4" s="321"/>
      <c r="BCN4" s="321"/>
      <c r="BCO4" s="321"/>
      <c r="BCP4" s="321"/>
      <c r="BCQ4" s="321"/>
      <c r="BCR4" s="321"/>
      <c r="BCS4" s="321"/>
      <c r="BCT4" s="321"/>
      <c r="BCU4" s="321"/>
      <c r="BCV4" s="321"/>
      <c r="BCW4" s="321"/>
      <c r="BCX4" s="321"/>
      <c r="BCY4" s="321"/>
      <c r="BCZ4" s="321"/>
      <c r="BDA4" s="321"/>
      <c r="BDB4" s="321"/>
      <c r="BDC4" s="321"/>
      <c r="BDD4" s="321"/>
      <c r="BDE4" s="321"/>
      <c r="BDF4" s="321"/>
      <c r="BDG4" s="321"/>
      <c r="BDH4" s="321"/>
      <c r="BDI4" s="321"/>
      <c r="BDJ4" s="321"/>
      <c r="BDK4" s="321"/>
      <c r="BDL4" s="321"/>
      <c r="BDM4" s="321"/>
      <c r="BDN4" s="321"/>
      <c r="BDO4" s="321"/>
      <c r="BDP4" s="321"/>
      <c r="BDQ4" s="321"/>
      <c r="BDR4" s="321"/>
      <c r="BDS4" s="321"/>
      <c r="BDT4" s="321"/>
      <c r="BDU4" s="321"/>
      <c r="BDV4" s="321"/>
      <c r="BDW4" s="321"/>
      <c r="BDX4" s="321"/>
      <c r="BDY4" s="321"/>
      <c r="BDZ4" s="321"/>
      <c r="BEA4" s="321"/>
      <c r="BEB4" s="321"/>
      <c r="BEC4" s="321"/>
      <c r="BED4" s="321"/>
      <c r="BEE4" s="321"/>
      <c r="BEF4" s="321"/>
      <c r="BEG4" s="321"/>
      <c r="BEH4" s="321"/>
      <c r="BEI4" s="321"/>
      <c r="BEJ4" s="321"/>
      <c r="BEK4" s="321"/>
      <c r="BEL4" s="321"/>
      <c r="BEM4" s="321"/>
      <c r="BEN4" s="321"/>
      <c r="BEO4" s="321"/>
      <c r="BEP4" s="321"/>
      <c r="BEQ4" s="321"/>
      <c r="BER4" s="321"/>
      <c r="BES4" s="321"/>
      <c r="BET4" s="321"/>
      <c r="BEU4" s="321"/>
      <c r="BEV4" s="321"/>
      <c r="BEW4" s="321"/>
      <c r="BEX4" s="321"/>
      <c r="BEY4" s="321"/>
      <c r="BEZ4" s="321"/>
      <c r="BFA4" s="321"/>
      <c r="BFB4" s="321"/>
      <c r="BFC4" s="321"/>
      <c r="BFD4" s="321"/>
      <c r="BFE4" s="321"/>
      <c r="BFF4" s="321"/>
      <c r="BFG4" s="321"/>
      <c r="BFH4" s="321"/>
      <c r="BFI4" s="321"/>
      <c r="BFJ4" s="321"/>
      <c r="BFK4" s="321"/>
      <c r="BFL4" s="321"/>
      <c r="BFM4" s="321"/>
      <c r="BFN4" s="321"/>
      <c r="BFO4" s="321"/>
      <c r="BFP4" s="321"/>
      <c r="BFQ4" s="321"/>
      <c r="BFR4" s="321"/>
      <c r="BFS4" s="321"/>
      <c r="BFT4" s="321"/>
      <c r="BFU4" s="321"/>
      <c r="BFV4" s="321"/>
      <c r="BFW4" s="321"/>
      <c r="BFX4" s="321"/>
      <c r="BFY4" s="321"/>
      <c r="BFZ4" s="321"/>
      <c r="BGA4" s="321"/>
      <c r="BGB4" s="321"/>
      <c r="BGC4" s="321"/>
      <c r="BGD4" s="321"/>
      <c r="BGE4" s="321"/>
      <c r="BGF4" s="321"/>
      <c r="BGG4" s="321"/>
      <c r="BGH4" s="321"/>
      <c r="BGI4" s="321"/>
      <c r="BGJ4" s="321"/>
      <c r="BGK4" s="321"/>
      <c r="BGL4" s="321"/>
      <c r="BGM4" s="321"/>
      <c r="BGN4" s="321"/>
      <c r="BGO4" s="321"/>
      <c r="BGP4" s="321"/>
      <c r="BGQ4" s="321"/>
      <c r="BGR4" s="321"/>
      <c r="BGS4" s="321"/>
      <c r="BGT4" s="321"/>
      <c r="BGU4" s="321"/>
      <c r="BGV4" s="321"/>
      <c r="BGW4" s="321"/>
      <c r="BGX4" s="321"/>
      <c r="BGY4" s="321"/>
      <c r="BGZ4" s="321"/>
      <c r="BHA4" s="321"/>
      <c r="BHB4" s="321"/>
      <c r="BHC4" s="321"/>
      <c r="BHD4" s="321"/>
      <c r="BHE4" s="321"/>
      <c r="BHF4" s="321"/>
      <c r="BHG4" s="321"/>
      <c r="BHH4" s="321"/>
      <c r="BHI4" s="321"/>
      <c r="BHJ4" s="321"/>
      <c r="BHK4" s="321"/>
      <c r="BHL4" s="321"/>
      <c r="BHM4" s="321"/>
      <c r="BHN4" s="321"/>
      <c r="BHO4" s="321"/>
      <c r="BHP4" s="321"/>
      <c r="BHQ4" s="321"/>
      <c r="BHR4" s="321"/>
      <c r="BHS4" s="321"/>
      <c r="BHT4" s="321"/>
      <c r="BHU4" s="321"/>
      <c r="BHV4" s="321"/>
      <c r="BHW4" s="321"/>
      <c r="BHX4" s="321"/>
      <c r="BHY4" s="321"/>
      <c r="BHZ4" s="321"/>
      <c r="BIA4" s="321"/>
      <c r="BIB4" s="321"/>
      <c r="BIC4" s="321"/>
      <c r="BID4" s="321"/>
      <c r="BIE4" s="321"/>
      <c r="BIF4" s="321"/>
      <c r="BIG4" s="321"/>
      <c r="BIH4" s="321"/>
      <c r="BII4" s="321"/>
      <c r="BIJ4" s="321"/>
      <c r="BIK4" s="321"/>
      <c r="BIL4" s="321"/>
      <c r="BIM4" s="321"/>
      <c r="BIN4" s="321"/>
      <c r="BIO4" s="321"/>
      <c r="BIP4" s="321"/>
      <c r="BIQ4" s="321"/>
      <c r="BIR4" s="321"/>
      <c r="BIS4" s="321"/>
      <c r="BIT4" s="321"/>
      <c r="BIU4" s="321"/>
      <c r="BIV4" s="321"/>
      <c r="BIW4" s="321"/>
      <c r="BIX4" s="321"/>
      <c r="BIY4" s="321"/>
      <c r="BIZ4" s="321"/>
      <c r="BJA4" s="321"/>
      <c r="BJB4" s="321"/>
      <c r="BJC4" s="321"/>
      <c r="BJD4" s="321"/>
      <c r="BJE4" s="321"/>
      <c r="BJF4" s="321"/>
      <c r="BJG4" s="321"/>
      <c r="BJH4" s="321"/>
      <c r="BJI4" s="321"/>
      <c r="BJJ4" s="321"/>
      <c r="BJK4" s="321"/>
      <c r="BJL4" s="321"/>
      <c r="BJM4" s="321"/>
      <c r="BJN4" s="321"/>
      <c r="BJO4" s="321"/>
      <c r="BJP4" s="321"/>
      <c r="BJQ4" s="321"/>
      <c r="BJR4" s="321"/>
      <c r="BJS4" s="321"/>
      <c r="BJT4" s="321"/>
      <c r="BJU4" s="321"/>
      <c r="BJV4" s="321"/>
      <c r="BJW4" s="321"/>
      <c r="BJX4" s="321"/>
      <c r="BJY4" s="321"/>
      <c r="BJZ4" s="321"/>
      <c r="BKA4" s="321"/>
      <c r="BKB4" s="321"/>
      <c r="BKC4" s="321"/>
      <c r="BKD4" s="321"/>
      <c r="BKE4" s="321"/>
      <c r="BKF4" s="321"/>
      <c r="BKG4" s="321"/>
      <c r="BKH4" s="321"/>
      <c r="BKI4" s="321"/>
      <c r="BKJ4" s="321"/>
      <c r="BKK4" s="321"/>
      <c r="BKL4" s="321"/>
      <c r="BKM4" s="321"/>
      <c r="BKN4" s="321"/>
      <c r="BKO4" s="321"/>
      <c r="BKP4" s="321"/>
      <c r="BKQ4" s="321"/>
      <c r="BKR4" s="321"/>
      <c r="BKS4" s="321"/>
      <c r="BKT4" s="321"/>
      <c r="BKU4" s="321"/>
      <c r="BKV4" s="321"/>
      <c r="BKW4" s="321"/>
      <c r="BKX4" s="321"/>
      <c r="BKY4" s="321"/>
      <c r="BKZ4" s="321"/>
      <c r="BLA4" s="321"/>
      <c r="BLB4" s="321"/>
      <c r="BLC4" s="321"/>
      <c r="BLD4" s="321"/>
      <c r="BLE4" s="321"/>
      <c r="BLF4" s="321"/>
      <c r="BLG4" s="321"/>
      <c r="BLH4" s="321"/>
      <c r="BLI4" s="321"/>
      <c r="BLJ4" s="321"/>
      <c r="BLK4" s="321"/>
      <c r="BLL4" s="321"/>
      <c r="BLM4" s="321"/>
      <c r="BLN4" s="321"/>
      <c r="BLO4" s="321"/>
      <c r="BLP4" s="321"/>
      <c r="BLQ4" s="321"/>
      <c r="BLR4" s="321"/>
      <c r="BLS4" s="321"/>
      <c r="BLT4" s="321"/>
      <c r="BLU4" s="321"/>
      <c r="BLV4" s="321"/>
      <c r="BLW4" s="321"/>
      <c r="BLX4" s="321"/>
      <c r="BLY4" s="321"/>
      <c r="BLZ4" s="321"/>
      <c r="BMA4" s="321"/>
      <c r="BMB4" s="321"/>
      <c r="BMC4" s="321"/>
      <c r="BMD4" s="321"/>
      <c r="BME4" s="321"/>
      <c r="BMF4" s="321"/>
      <c r="BMG4" s="321"/>
      <c r="BMH4" s="321"/>
      <c r="BMI4" s="321"/>
      <c r="BMJ4" s="321"/>
      <c r="BMK4" s="321"/>
      <c r="BML4" s="321"/>
      <c r="BMM4" s="321"/>
      <c r="BMN4" s="321"/>
      <c r="BMO4" s="321"/>
      <c r="BMP4" s="321"/>
      <c r="BMQ4" s="321"/>
      <c r="BMR4" s="321"/>
      <c r="BMS4" s="321"/>
      <c r="BMT4" s="321"/>
      <c r="BMU4" s="321"/>
      <c r="BMV4" s="321"/>
      <c r="BMW4" s="321"/>
      <c r="BMX4" s="321"/>
      <c r="BMY4" s="321"/>
      <c r="BMZ4" s="321"/>
      <c r="BNA4" s="321"/>
      <c r="BNB4" s="321"/>
      <c r="BNC4" s="321"/>
      <c r="BND4" s="321"/>
      <c r="BNE4" s="321"/>
      <c r="BNF4" s="321"/>
      <c r="BNG4" s="321"/>
      <c r="BNH4" s="321"/>
      <c r="BNI4" s="321"/>
      <c r="BNJ4" s="321"/>
      <c r="BNK4" s="321"/>
      <c r="BNL4" s="321"/>
      <c r="BNM4" s="321"/>
      <c r="BNN4" s="321"/>
      <c r="BNO4" s="321"/>
      <c r="BNP4" s="321"/>
      <c r="BNQ4" s="321"/>
      <c r="BNR4" s="321"/>
      <c r="BNS4" s="321"/>
      <c r="BNT4" s="321"/>
      <c r="BNU4" s="321"/>
      <c r="BNV4" s="321"/>
      <c r="BNW4" s="321"/>
      <c r="BNX4" s="321"/>
      <c r="BNY4" s="321"/>
      <c r="BNZ4" s="321"/>
      <c r="BOA4" s="321"/>
      <c r="BOB4" s="321"/>
      <c r="BOC4" s="321"/>
      <c r="BOD4" s="321"/>
      <c r="BOE4" s="321"/>
      <c r="BOF4" s="321"/>
      <c r="BOG4" s="321"/>
      <c r="BOH4" s="321"/>
      <c r="BOI4" s="321"/>
      <c r="BOJ4" s="321"/>
      <c r="BOK4" s="321"/>
      <c r="BOL4" s="321"/>
      <c r="BOM4" s="321"/>
      <c r="BON4" s="321"/>
      <c r="BOO4" s="321"/>
      <c r="BOP4" s="321"/>
      <c r="BOQ4" s="321"/>
      <c r="BOR4" s="321"/>
      <c r="BOS4" s="321"/>
      <c r="BOT4" s="321"/>
      <c r="BOU4" s="321"/>
      <c r="BOV4" s="321"/>
      <c r="BOW4" s="321"/>
      <c r="BOX4" s="321"/>
      <c r="BOY4" s="321"/>
      <c r="BOZ4" s="321"/>
      <c r="BPA4" s="321"/>
      <c r="BPB4" s="321"/>
      <c r="BPC4" s="321"/>
      <c r="BPD4" s="321"/>
      <c r="BPE4" s="321"/>
      <c r="BPF4" s="321"/>
      <c r="BPG4" s="321"/>
      <c r="BPH4" s="321"/>
      <c r="BPI4" s="321"/>
      <c r="BPJ4" s="321"/>
      <c r="BPK4" s="321"/>
      <c r="BPL4" s="321"/>
      <c r="BPM4" s="321"/>
      <c r="BPN4" s="321"/>
      <c r="BPO4" s="321"/>
      <c r="BPP4" s="321"/>
      <c r="BPQ4" s="321"/>
      <c r="BPR4" s="321"/>
      <c r="BPS4" s="321"/>
      <c r="BPT4" s="321"/>
      <c r="BPU4" s="321"/>
      <c r="BPV4" s="321"/>
      <c r="BPW4" s="321"/>
      <c r="BPX4" s="321"/>
      <c r="BPY4" s="321"/>
      <c r="BPZ4" s="321"/>
      <c r="BQA4" s="321"/>
      <c r="BQB4" s="321"/>
      <c r="BQC4" s="321"/>
      <c r="BQD4" s="321"/>
      <c r="BQE4" s="321"/>
      <c r="BQF4" s="321"/>
      <c r="BQG4" s="321"/>
      <c r="BQH4" s="321"/>
      <c r="BQI4" s="321"/>
      <c r="BQJ4" s="321"/>
      <c r="BQK4" s="321"/>
      <c r="BQL4" s="321"/>
      <c r="BQM4" s="321"/>
      <c r="BQN4" s="321"/>
      <c r="BQO4" s="321"/>
      <c r="BQP4" s="321"/>
      <c r="BQQ4" s="321"/>
      <c r="BQR4" s="321"/>
      <c r="BQS4" s="321"/>
      <c r="BQT4" s="321"/>
      <c r="BQU4" s="321"/>
      <c r="BQV4" s="321"/>
      <c r="BQW4" s="321"/>
      <c r="BQX4" s="321"/>
      <c r="BQY4" s="321"/>
      <c r="BQZ4" s="321"/>
      <c r="BRA4" s="321"/>
      <c r="BRB4" s="321"/>
      <c r="BRC4" s="321"/>
      <c r="BRD4" s="321"/>
      <c r="BRE4" s="321"/>
      <c r="BRF4" s="321"/>
      <c r="BRG4" s="321"/>
      <c r="BRH4" s="321"/>
      <c r="BRI4" s="321"/>
      <c r="BRJ4" s="321"/>
      <c r="BRK4" s="321"/>
      <c r="BRL4" s="321"/>
      <c r="BRM4" s="321"/>
      <c r="BRN4" s="321"/>
      <c r="BRO4" s="321"/>
      <c r="BRP4" s="321"/>
      <c r="BRQ4" s="321"/>
      <c r="BRR4" s="321"/>
      <c r="BRS4" s="321"/>
      <c r="BRT4" s="321"/>
      <c r="BRU4" s="321"/>
      <c r="BRV4" s="321"/>
      <c r="BRW4" s="321"/>
      <c r="BRX4" s="321"/>
      <c r="BRY4" s="321"/>
      <c r="BRZ4" s="321"/>
      <c r="BSA4" s="321"/>
      <c r="BSB4" s="321"/>
      <c r="BSC4" s="321"/>
      <c r="BSD4" s="321"/>
      <c r="BSE4" s="321"/>
      <c r="BSF4" s="321"/>
      <c r="BSG4" s="321"/>
      <c r="BSH4" s="321"/>
      <c r="BSI4" s="321"/>
      <c r="BSJ4" s="321"/>
      <c r="BSK4" s="321"/>
      <c r="BSL4" s="321"/>
      <c r="BSM4" s="321"/>
      <c r="BSN4" s="321"/>
      <c r="BSO4" s="321"/>
      <c r="BSP4" s="321"/>
      <c r="BSQ4" s="321"/>
      <c r="BSR4" s="321"/>
      <c r="BSS4" s="321"/>
      <c r="BST4" s="321"/>
      <c r="BSU4" s="321"/>
      <c r="BSV4" s="321"/>
      <c r="BSW4" s="321"/>
      <c r="BSX4" s="321"/>
      <c r="BSY4" s="321"/>
      <c r="BSZ4" s="321"/>
      <c r="BTA4" s="321"/>
      <c r="BTB4" s="321"/>
      <c r="BTC4" s="321"/>
      <c r="BTD4" s="321"/>
      <c r="BTE4" s="321"/>
      <c r="BTF4" s="321"/>
      <c r="BTG4" s="321"/>
      <c r="BTH4" s="321"/>
      <c r="BTI4" s="321"/>
      <c r="BTJ4" s="321"/>
      <c r="BTK4" s="321"/>
      <c r="BTL4" s="321"/>
      <c r="BTM4" s="321"/>
      <c r="BTN4" s="321"/>
      <c r="BTO4" s="321"/>
      <c r="BTP4" s="321"/>
      <c r="BTQ4" s="321"/>
      <c r="BTR4" s="321"/>
      <c r="BTS4" s="321"/>
      <c r="BTT4" s="321"/>
      <c r="BTU4" s="321"/>
      <c r="BTV4" s="321"/>
      <c r="BTW4" s="321"/>
      <c r="BTX4" s="321"/>
      <c r="BTY4" s="321"/>
      <c r="BTZ4" s="321"/>
      <c r="BUA4" s="321"/>
      <c r="BUB4" s="321"/>
      <c r="BUC4" s="321"/>
      <c r="BUD4" s="321"/>
      <c r="BUE4" s="321"/>
      <c r="BUF4" s="321"/>
      <c r="BUG4" s="321"/>
      <c r="BUH4" s="321"/>
      <c r="BUI4" s="321"/>
      <c r="BUJ4" s="321"/>
      <c r="BUK4" s="321"/>
      <c r="BUL4" s="321"/>
      <c r="BUM4" s="321"/>
      <c r="BUN4" s="321"/>
      <c r="BUO4" s="321"/>
      <c r="BUP4" s="321"/>
      <c r="BUQ4" s="321"/>
      <c r="BUR4" s="321"/>
      <c r="BUS4" s="321"/>
      <c r="BUT4" s="321"/>
      <c r="BUU4" s="321"/>
      <c r="BUV4" s="321"/>
      <c r="BUW4" s="321"/>
      <c r="BUX4" s="321"/>
      <c r="BUY4" s="321"/>
      <c r="BUZ4" s="321"/>
      <c r="BVA4" s="321"/>
      <c r="BVB4" s="321"/>
      <c r="BVC4" s="321"/>
      <c r="BVD4" s="321"/>
      <c r="BVE4" s="321"/>
      <c r="BVF4" s="321"/>
      <c r="BVG4" s="321"/>
      <c r="BVH4" s="321"/>
      <c r="BVI4" s="321"/>
      <c r="BVJ4" s="321"/>
      <c r="BVK4" s="321"/>
      <c r="BVL4" s="321"/>
      <c r="BVM4" s="321"/>
      <c r="BVN4" s="321"/>
      <c r="BVO4" s="321"/>
      <c r="BVP4" s="321"/>
      <c r="BVQ4" s="321"/>
      <c r="BVR4" s="321"/>
      <c r="BVS4" s="321"/>
      <c r="BVT4" s="321"/>
      <c r="BVU4" s="321"/>
      <c r="BVV4" s="321"/>
      <c r="BVW4" s="321"/>
      <c r="BVX4" s="321"/>
      <c r="BVY4" s="321"/>
      <c r="BVZ4" s="321"/>
      <c r="BWA4" s="321"/>
      <c r="BWB4" s="321"/>
      <c r="BWC4" s="321"/>
      <c r="BWD4" s="321"/>
      <c r="BWE4" s="321"/>
      <c r="BWF4" s="321"/>
      <c r="BWG4" s="321"/>
      <c r="BWH4" s="321"/>
      <c r="BWI4" s="321"/>
      <c r="BWJ4" s="321"/>
      <c r="BWK4" s="321"/>
      <c r="BWL4" s="321"/>
      <c r="BWM4" s="321"/>
      <c r="BWN4" s="321"/>
      <c r="BWO4" s="321"/>
      <c r="BWP4" s="321"/>
      <c r="BWQ4" s="321"/>
      <c r="BWR4" s="321"/>
      <c r="BWS4" s="321"/>
      <c r="BWT4" s="321"/>
      <c r="BWU4" s="321"/>
      <c r="BWV4" s="321"/>
      <c r="BWW4" s="321"/>
      <c r="BWX4" s="321"/>
      <c r="BWY4" s="321"/>
      <c r="BWZ4" s="321"/>
      <c r="BXA4" s="321"/>
      <c r="BXB4" s="321"/>
      <c r="BXC4" s="321"/>
      <c r="BXD4" s="321"/>
      <c r="BXE4" s="321"/>
      <c r="BXF4" s="321"/>
      <c r="BXG4" s="321"/>
      <c r="BXH4" s="321"/>
      <c r="BXI4" s="321"/>
      <c r="BXJ4" s="321"/>
      <c r="BXK4" s="321"/>
      <c r="BXL4" s="321"/>
      <c r="BXM4" s="321"/>
      <c r="BXN4" s="321"/>
      <c r="BXO4" s="321"/>
      <c r="BXP4" s="321"/>
      <c r="BXQ4" s="321"/>
      <c r="BXR4" s="321"/>
      <c r="BXS4" s="321"/>
      <c r="BXT4" s="321"/>
      <c r="BXU4" s="321"/>
      <c r="BXV4" s="321"/>
      <c r="BXW4" s="321"/>
      <c r="BXX4" s="321"/>
      <c r="BXY4" s="321"/>
      <c r="BXZ4" s="321"/>
      <c r="BYA4" s="321"/>
      <c r="BYB4" s="321"/>
      <c r="BYC4" s="321"/>
      <c r="BYD4" s="321"/>
      <c r="BYE4" s="321"/>
      <c r="BYF4" s="321"/>
      <c r="BYG4" s="321"/>
      <c r="BYH4" s="321"/>
      <c r="BYI4" s="321"/>
      <c r="BYJ4" s="321"/>
      <c r="BYK4" s="321"/>
      <c r="BYL4" s="321"/>
      <c r="BYM4" s="321"/>
      <c r="BYN4" s="321"/>
      <c r="BYO4" s="321"/>
      <c r="BYP4" s="321"/>
      <c r="BYQ4" s="321"/>
      <c r="BYR4" s="321"/>
      <c r="BYS4" s="321"/>
      <c r="BYT4" s="321"/>
      <c r="BYU4" s="321"/>
      <c r="BYV4" s="321"/>
      <c r="BYW4" s="321"/>
      <c r="BYX4" s="321"/>
      <c r="BYY4" s="321"/>
      <c r="BYZ4" s="321"/>
      <c r="BZA4" s="321"/>
      <c r="BZB4" s="321"/>
      <c r="BZC4" s="321"/>
      <c r="BZD4" s="321"/>
      <c r="BZE4" s="321"/>
      <c r="BZF4" s="321"/>
      <c r="BZG4" s="321"/>
      <c r="BZH4" s="321"/>
      <c r="BZI4" s="321"/>
      <c r="BZJ4" s="321"/>
      <c r="BZK4" s="321"/>
      <c r="BZL4" s="321"/>
      <c r="BZM4" s="321"/>
      <c r="BZN4" s="321"/>
      <c r="BZO4" s="321"/>
      <c r="BZP4" s="321"/>
      <c r="BZQ4" s="321"/>
      <c r="BZR4" s="321"/>
      <c r="BZS4" s="321"/>
      <c r="BZT4" s="321"/>
      <c r="BZU4" s="321"/>
      <c r="BZV4" s="321"/>
      <c r="BZW4" s="321"/>
      <c r="BZX4" s="321"/>
      <c r="BZY4" s="321"/>
      <c r="BZZ4" s="321"/>
      <c r="CAA4" s="321"/>
      <c r="CAB4" s="321"/>
      <c r="CAC4" s="321"/>
      <c r="CAD4" s="321"/>
      <c r="CAE4" s="321"/>
      <c r="CAF4" s="321"/>
      <c r="CAG4" s="321"/>
      <c r="CAH4" s="321"/>
      <c r="CAI4" s="321"/>
      <c r="CAJ4" s="321"/>
      <c r="CAK4" s="321"/>
      <c r="CAL4" s="321"/>
      <c r="CAM4" s="321"/>
      <c r="CAN4" s="321"/>
      <c r="CAO4" s="321"/>
      <c r="CAP4" s="321"/>
      <c r="CAQ4" s="321"/>
      <c r="CAR4" s="321"/>
      <c r="CAS4" s="321"/>
      <c r="CAT4" s="321"/>
      <c r="CAU4" s="321"/>
      <c r="CAV4" s="321"/>
      <c r="CAW4" s="321"/>
      <c r="CAX4" s="321"/>
      <c r="CAY4" s="321"/>
      <c r="CAZ4" s="321"/>
      <c r="CBA4" s="321"/>
      <c r="CBB4" s="321"/>
      <c r="CBC4" s="321"/>
      <c r="CBD4" s="321"/>
      <c r="CBE4" s="321"/>
      <c r="CBF4" s="321"/>
      <c r="CBG4" s="321"/>
      <c r="CBH4" s="321"/>
      <c r="CBI4" s="321"/>
      <c r="CBJ4" s="321"/>
      <c r="CBK4" s="321"/>
      <c r="CBL4" s="321"/>
      <c r="CBM4" s="321"/>
      <c r="CBN4" s="321"/>
      <c r="CBO4" s="321"/>
      <c r="CBP4" s="321"/>
      <c r="CBQ4" s="321"/>
      <c r="CBR4" s="321"/>
      <c r="CBS4" s="321"/>
      <c r="CBT4" s="321"/>
      <c r="CBU4" s="321"/>
      <c r="CBV4" s="321"/>
      <c r="CBW4" s="321"/>
      <c r="CBX4" s="321"/>
      <c r="CBY4" s="321"/>
      <c r="CBZ4" s="321"/>
      <c r="CCA4" s="321"/>
      <c r="CCB4" s="321"/>
      <c r="CCC4" s="321"/>
      <c r="CCD4" s="321"/>
      <c r="CCE4" s="321"/>
      <c r="CCF4" s="321"/>
      <c r="CCG4" s="321"/>
      <c r="CCH4" s="321"/>
      <c r="CCI4" s="321"/>
      <c r="CCJ4" s="321"/>
      <c r="CCK4" s="321"/>
      <c r="CCL4" s="321"/>
      <c r="CCM4" s="321"/>
      <c r="CCN4" s="321"/>
      <c r="CCO4" s="321"/>
      <c r="CCP4" s="321"/>
      <c r="CCQ4" s="321"/>
      <c r="CCR4" s="321"/>
      <c r="CCS4" s="321"/>
      <c r="CCT4" s="321"/>
      <c r="CCU4" s="321"/>
      <c r="CCV4" s="321"/>
      <c r="CCW4" s="321"/>
      <c r="CCX4" s="321"/>
      <c r="CCY4" s="321"/>
      <c r="CCZ4" s="321"/>
      <c r="CDA4" s="321"/>
      <c r="CDB4" s="321"/>
      <c r="CDC4" s="321"/>
      <c r="CDD4" s="321"/>
      <c r="CDE4" s="321"/>
      <c r="CDF4" s="321"/>
      <c r="CDG4" s="321"/>
      <c r="CDH4" s="321"/>
      <c r="CDI4" s="321"/>
      <c r="CDJ4" s="321"/>
      <c r="CDK4" s="321"/>
      <c r="CDL4" s="321"/>
      <c r="CDM4" s="321"/>
      <c r="CDN4" s="321"/>
      <c r="CDO4" s="321"/>
      <c r="CDP4" s="321"/>
      <c r="CDQ4" s="321"/>
      <c r="CDR4" s="321"/>
      <c r="CDS4" s="321"/>
      <c r="CDT4" s="321"/>
      <c r="CDU4" s="321"/>
      <c r="CDV4" s="321"/>
      <c r="CDW4" s="321"/>
      <c r="CDX4" s="321"/>
      <c r="CDY4" s="321"/>
      <c r="CDZ4" s="321"/>
      <c r="CEA4" s="321"/>
      <c r="CEB4" s="321"/>
      <c r="CEC4" s="321"/>
      <c r="CED4" s="321"/>
      <c r="CEE4" s="321"/>
      <c r="CEF4" s="321"/>
      <c r="CEG4" s="321"/>
      <c r="CEH4" s="321"/>
      <c r="CEI4" s="321"/>
      <c r="CEJ4" s="321"/>
      <c r="CEK4" s="321"/>
      <c r="CEL4" s="321"/>
      <c r="CEM4" s="321"/>
      <c r="CEN4" s="321"/>
      <c r="CEO4" s="321"/>
      <c r="CEP4" s="321"/>
      <c r="CEQ4" s="321"/>
      <c r="CER4" s="321"/>
      <c r="CES4" s="321"/>
      <c r="CET4" s="321"/>
      <c r="CEU4" s="321"/>
      <c r="CEV4" s="321"/>
      <c r="CEW4" s="321"/>
      <c r="CEX4" s="321"/>
      <c r="CEY4" s="321"/>
      <c r="CEZ4" s="321"/>
      <c r="CFA4" s="321"/>
      <c r="CFB4" s="321"/>
      <c r="CFC4" s="321"/>
      <c r="CFD4" s="321"/>
      <c r="CFE4" s="321"/>
      <c r="CFF4" s="321"/>
      <c r="CFG4" s="321"/>
      <c r="CFH4" s="321"/>
      <c r="CFI4" s="321"/>
      <c r="CFJ4" s="321"/>
      <c r="CFK4" s="321"/>
      <c r="CFL4" s="321"/>
      <c r="CFM4" s="321"/>
      <c r="CFN4" s="321"/>
      <c r="CFO4" s="321"/>
      <c r="CFP4" s="321"/>
      <c r="CFQ4" s="321"/>
      <c r="CFR4" s="321"/>
      <c r="CFS4" s="321"/>
      <c r="CFT4" s="321"/>
      <c r="CFU4" s="321"/>
      <c r="CFV4" s="321"/>
      <c r="CFW4" s="321"/>
      <c r="CFX4" s="321"/>
      <c r="CFY4" s="321"/>
      <c r="CFZ4" s="321"/>
      <c r="CGA4" s="321"/>
      <c r="CGB4" s="321"/>
      <c r="CGC4" s="321"/>
      <c r="CGD4" s="321"/>
      <c r="CGE4" s="321"/>
      <c r="CGF4" s="321"/>
      <c r="CGG4" s="321"/>
      <c r="CGH4" s="321"/>
      <c r="CGI4" s="321"/>
      <c r="CGJ4" s="321"/>
      <c r="CGK4" s="321"/>
      <c r="CGL4" s="321"/>
      <c r="CGM4" s="321"/>
      <c r="CGN4" s="321"/>
      <c r="CGO4" s="321"/>
      <c r="CGP4" s="321"/>
      <c r="CGQ4" s="321"/>
      <c r="CGR4" s="321"/>
      <c r="CGS4" s="321"/>
      <c r="CGT4" s="321"/>
      <c r="CGU4" s="321"/>
      <c r="CGV4" s="321"/>
      <c r="CGW4" s="321"/>
      <c r="CGX4" s="321"/>
      <c r="CGY4" s="321"/>
      <c r="CGZ4" s="321"/>
      <c r="CHA4" s="321"/>
      <c r="CHB4" s="321"/>
      <c r="CHC4" s="321"/>
      <c r="CHD4" s="321"/>
      <c r="CHE4" s="321"/>
      <c r="CHF4" s="321"/>
      <c r="CHG4" s="321"/>
      <c r="CHH4" s="321"/>
      <c r="CHI4" s="321"/>
      <c r="CHJ4" s="321"/>
      <c r="CHK4" s="321"/>
      <c r="CHL4" s="321"/>
      <c r="CHM4" s="321"/>
      <c r="CHN4" s="321"/>
      <c r="CHO4" s="321"/>
      <c r="CHP4" s="321"/>
      <c r="CHQ4" s="321"/>
      <c r="CHR4" s="321"/>
      <c r="CHS4" s="321"/>
      <c r="CHT4" s="321"/>
      <c r="CHU4" s="321"/>
      <c r="CHV4" s="321"/>
      <c r="CHW4" s="321"/>
      <c r="CHX4" s="321"/>
      <c r="CHY4" s="321"/>
      <c r="CHZ4" s="321"/>
      <c r="CIA4" s="321"/>
      <c r="CIB4" s="321"/>
      <c r="CIC4" s="321"/>
      <c r="CID4" s="321"/>
      <c r="CIE4" s="321"/>
      <c r="CIF4" s="321"/>
      <c r="CIG4" s="321"/>
      <c r="CIH4" s="321"/>
      <c r="CII4" s="321"/>
      <c r="CIJ4" s="321"/>
      <c r="CIK4" s="321"/>
      <c r="CIL4" s="321"/>
      <c r="CIM4" s="321"/>
      <c r="CIN4" s="321"/>
      <c r="CIO4" s="321"/>
      <c r="CIP4" s="321"/>
      <c r="CIQ4" s="321"/>
      <c r="CIR4" s="321"/>
      <c r="CIS4" s="321"/>
      <c r="CIT4" s="321"/>
      <c r="CIU4" s="321"/>
      <c r="CIV4" s="321"/>
      <c r="CIW4" s="321"/>
      <c r="CIX4" s="321"/>
      <c r="CIY4" s="321"/>
      <c r="CIZ4" s="321"/>
      <c r="CJA4" s="321"/>
      <c r="CJB4" s="321"/>
      <c r="CJC4" s="321"/>
      <c r="CJD4" s="321"/>
      <c r="CJE4" s="321"/>
      <c r="CJF4" s="321"/>
      <c r="CJG4" s="321"/>
      <c r="CJH4" s="321"/>
      <c r="CJI4" s="321"/>
      <c r="CJJ4" s="321"/>
      <c r="CJK4" s="321"/>
      <c r="CJL4" s="321"/>
      <c r="CJM4" s="321"/>
      <c r="CJN4" s="321"/>
      <c r="CJO4" s="321"/>
      <c r="CJP4" s="321"/>
      <c r="CJQ4" s="321"/>
      <c r="CJR4" s="321"/>
      <c r="CJS4" s="321"/>
      <c r="CJT4" s="321"/>
      <c r="CJU4" s="321"/>
      <c r="CJV4" s="321"/>
      <c r="CJW4" s="321"/>
      <c r="CJX4" s="321"/>
      <c r="CJY4" s="321"/>
      <c r="CJZ4" s="321"/>
      <c r="CKA4" s="321"/>
      <c r="CKB4" s="321"/>
      <c r="CKC4" s="321"/>
      <c r="CKD4" s="321"/>
      <c r="CKE4" s="321"/>
      <c r="CKF4" s="321"/>
      <c r="CKG4" s="321"/>
      <c r="CKH4" s="321"/>
      <c r="CKI4" s="321"/>
      <c r="CKJ4" s="321"/>
      <c r="CKK4" s="321"/>
      <c r="CKL4" s="321"/>
      <c r="CKM4" s="321"/>
      <c r="CKN4" s="321"/>
      <c r="CKO4" s="321"/>
      <c r="CKP4" s="321"/>
      <c r="CKQ4" s="321"/>
      <c r="CKR4" s="321"/>
      <c r="CKS4" s="321"/>
      <c r="CKT4" s="321"/>
      <c r="CKU4" s="321"/>
      <c r="CKV4" s="321"/>
      <c r="CKW4" s="321"/>
      <c r="CKX4" s="321"/>
      <c r="CKY4" s="321"/>
      <c r="CKZ4" s="321"/>
      <c r="CLA4" s="321"/>
      <c r="CLB4" s="321"/>
      <c r="CLC4" s="321"/>
      <c r="CLD4" s="321"/>
      <c r="CLE4" s="321"/>
      <c r="CLF4" s="321"/>
      <c r="CLG4" s="321"/>
      <c r="CLH4" s="321"/>
      <c r="CLI4" s="321"/>
      <c r="CLJ4" s="321"/>
      <c r="CLK4" s="321"/>
      <c r="CLL4" s="321"/>
      <c r="CLM4" s="321"/>
      <c r="CLN4" s="321"/>
      <c r="CLO4" s="321"/>
      <c r="CLP4" s="321"/>
      <c r="CLQ4" s="321"/>
      <c r="CLR4" s="321"/>
      <c r="CLS4" s="321"/>
      <c r="CLT4" s="321"/>
      <c r="CLU4" s="321"/>
      <c r="CLV4" s="321"/>
      <c r="CLW4" s="321"/>
      <c r="CLX4" s="321"/>
      <c r="CLY4" s="321"/>
      <c r="CLZ4" s="321"/>
      <c r="CMA4" s="321"/>
      <c r="CMB4" s="321"/>
      <c r="CMC4" s="321"/>
      <c r="CMD4" s="321"/>
      <c r="CME4" s="321"/>
      <c r="CMF4" s="321"/>
      <c r="CMG4" s="321"/>
      <c r="CMH4" s="321"/>
      <c r="CMI4" s="321"/>
      <c r="CMJ4" s="321"/>
      <c r="CMK4" s="321"/>
      <c r="CML4" s="321"/>
      <c r="CMM4" s="321"/>
      <c r="CMN4" s="321"/>
      <c r="CMO4" s="321"/>
      <c r="CMP4" s="321"/>
      <c r="CMQ4" s="321"/>
      <c r="CMR4" s="321"/>
      <c r="CMS4" s="321"/>
      <c r="CMT4" s="321"/>
      <c r="CMU4" s="321"/>
      <c r="CMV4" s="321"/>
      <c r="CMW4" s="321"/>
      <c r="CMX4" s="321"/>
      <c r="CMY4" s="321"/>
      <c r="CMZ4" s="321"/>
      <c r="CNA4" s="321"/>
      <c r="CNB4" s="321"/>
      <c r="CNC4" s="321"/>
      <c r="CND4" s="321"/>
      <c r="CNE4" s="321"/>
      <c r="CNF4" s="321"/>
      <c r="CNG4" s="321"/>
      <c r="CNH4" s="321"/>
      <c r="CNI4" s="321"/>
      <c r="CNJ4" s="321"/>
      <c r="CNK4" s="321"/>
      <c r="CNL4" s="321"/>
      <c r="CNM4" s="321"/>
      <c r="CNN4" s="321"/>
      <c r="CNO4" s="321"/>
      <c r="CNP4" s="321"/>
      <c r="CNQ4" s="321"/>
      <c r="CNR4" s="321"/>
      <c r="CNS4" s="321"/>
      <c r="CNT4" s="321"/>
      <c r="CNU4" s="321"/>
      <c r="CNV4" s="321"/>
      <c r="CNW4" s="321"/>
      <c r="CNX4" s="321"/>
      <c r="CNY4" s="321"/>
      <c r="CNZ4" s="321"/>
      <c r="COA4" s="321"/>
      <c r="COB4" s="321"/>
      <c r="COC4" s="321"/>
      <c r="COD4" s="321"/>
      <c r="COE4" s="321"/>
      <c r="COF4" s="321"/>
      <c r="COG4" s="321"/>
      <c r="COH4" s="321"/>
      <c r="COI4" s="321"/>
      <c r="COJ4" s="321"/>
      <c r="COK4" s="321"/>
      <c r="COL4" s="321"/>
      <c r="COM4" s="321"/>
      <c r="CON4" s="321"/>
      <c r="COO4" s="321"/>
      <c r="COP4" s="321"/>
      <c r="COQ4" s="321"/>
      <c r="COR4" s="321"/>
      <c r="COS4" s="321"/>
      <c r="COT4" s="321"/>
      <c r="COU4" s="321"/>
      <c r="COV4" s="321"/>
      <c r="COW4" s="321"/>
      <c r="COX4" s="321"/>
      <c r="COY4" s="321"/>
      <c r="COZ4" s="321"/>
      <c r="CPA4" s="321"/>
      <c r="CPB4" s="321"/>
      <c r="CPC4" s="321"/>
      <c r="CPD4" s="321"/>
      <c r="CPE4" s="321"/>
      <c r="CPF4" s="321"/>
      <c r="CPG4" s="321"/>
      <c r="CPH4" s="321"/>
      <c r="CPI4" s="321"/>
      <c r="CPJ4" s="321"/>
      <c r="CPK4" s="321"/>
      <c r="CPL4" s="321"/>
      <c r="CPM4" s="321"/>
      <c r="CPN4" s="321"/>
      <c r="CPO4" s="321"/>
      <c r="CPP4" s="321"/>
      <c r="CPQ4" s="321"/>
      <c r="CPR4" s="321"/>
      <c r="CPS4" s="321"/>
      <c r="CPT4" s="321"/>
      <c r="CPU4" s="321"/>
      <c r="CPV4" s="321"/>
      <c r="CPW4" s="321"/>
      <c r="CPX4" s="321"/>
      <c r="CPY4" s="321"/>
      <c r="CPZ4" s="321"/>
      <c r="CQA4" s="321"/>
      <c r="CQB4" s="321"/>
      <c r="CQC4" s="321"/>
      <c r="CQD4" s="321"/>
      <c r="CQE4" s="321"/>
      <c r="CQF4" s="321"/>
      <c r="CQG4" s="321"/>
      <c r="CQH4" s="321"/>
      <c r="CQI4" s="321"/>
      <c r="CQJ4" s="321"/>
      <c r="CQK4" s="321"/>
      <c r="CQL4" s="321"/>
      <c r="CQM4" s="321"/>
      <c r="CQN4" s="321"/>
      <c r="CQO4" s="321"/>
      <c r="CQP4" s="321"/>
      <c r="CQQ4" s="321"/>
      <c r="CQR4" s="321"/>
      <c r="CQS4" s="321"/>
      <c r="CQT4" s="321"/>
      <c r="CQU4" s="321"/>
      <c r="CQV4" s="321"/>
      <c r="CQW4" s="321"/>
      <c r="CQX4" s="321"/>
      <c r="CQY4" s="321"/>
      <c r="CQZ4" s="321"/>
      <c r="CRA4" s="321"/>
      <c r="CRB4" s="321"/>
      <c r="CRC4" s="321"/>
      <c r="CRD4" s="321"/>
      <c r="CRE4" s="321"/>
      <c r="CRF4" s="321"/>
      <c r="CRG4" s="321"/>
      <c r="CRH4" s="321"/>
      <c r="CRI4" s="321"/>
      <c r="CRJ4" s="321"/>
      <c r="CRK4" s="321"/>
      <c r="CRL4" s="321"/>
      <c r="CRM4" s="321"/>
      <c r="CRN4" s="321"/>
      <c r="CRO4" s="321"/>
      <c r="CRP4" s="321"/>
      <c r="CRQ4" s="321"/>
      <c r="CRR4" s="321"/>
      <c r="CRS4" s="321"/>
      <c r="CRT4" s="321"/>
      <c r="CRU4" s="321"/>
      <c r="CRV4" s="321"/>
      <c r="CRW4" s="321"/>
      <c r="CRX4" s="321"/>
      <c r="CRY4" s="321"/>
      <c r="CRZ4" s="321"/>
      <c r="CSA4" s="321"/>
      <c r="CSB4" s="321"/>
      <c r="CSC4" s="321"/>
      <c r="CSD4" s="321"/>
      <c r="CSE4" s="321"/>
      <c r="CSF4" s="321"/>
      <c r="CSG4" s="321"/>
      <c r="CSH4" s="321"/>
      <c r="CSI4" s="321"/>
      <c r="CSJ4" s="321"/>
      <c r="CSK4" s="321"/>
      <c r="CSL4" s="321"/>
      <c r="CSM4" s="321"/>
      <c r="CSN4" s="321"/>
      <c r="CSO4" s="321"/>
      <c r="CSP4" s="321"/>
      <c r="CSQ4" s="321"/>
      <c r="CSR4" s="321"/>
      <c r="CSS4" s="321"/>
      <c r="CST4" s="321"/>
      <c r="CSU4" s="321"/>
      <c r="CSV4" s="321"/>
      <c r="CSW4" s="321"/>
      <c r="CSX4" s="321"/>
      <c r="CSY4" s="321"/>
      <c r="CSZ4" s="321"/>
      <c r="CTA4" s="321"/>
      <c r="CTB4" s="321"/>
      <c r="CTC4" s="321"/>
      <c r="CTD4" s="321"/>
      <c r="CTE4" s="321"/>
      <c r="CTF4" s="321"/>
      <c r="CTG4" s="321"/>
      <c r="CTH4" s="321"/>
      <c r="CTI4" s="321"/>
      <c r="CTJ4" s="321"/>
      <c r="CTK4" s="321"/>
      <c r="CTL4" s="321"/>
      <c r="CTM4" s="321"/>
      <c r="CTN4" s="321"/>
      <c r="CTO4" s="321"/>
      <c r="CTP4" s="321"/>
      <c r="CTQ4" s="321"/>
      <c r="CTR4" s="321"/>
      <c r="CTS4" s="321"/>
      <c r="CTT4" s="321"/>
      <c r="CTU4" s="321"/>
      <c r="CTV4" s="321"/>
      <c r="CTW4" s="321"/>
      <c r="CTX4" s="321"/>
      <c r="CTY4" s="321"/>
      <c r="CTZ4" s="321"/>
      <c r="CUA4" s="321"/>
      <c r="CUB4" s="321"/>
      <c r="CUC4" s="321"/>
      <c r="CUD4" s="321"/>
      <c r="CUE4" s="321"/>
      <c r="CUF4" s="321"/>
      <c r="CUG4" s="321"/>
      <c r="CUH4" s="321"/>
      <c r="CUI4" s="321"/>
      <c r="CUJ4" s="321"/>
      <c r="CUK4" s="321"/>
      <c r="CUL4" s="321"/>
      <c r="CUM4" s="321"/>
      <c r="CUN4" s="321"/>
      <c r="CUO4" s="321"/>
      <c r="CUP4" s="321"/>
      <c r="CUQ4" s="321"/>
      <c r="CUR4" s="321"/>
      <c r="CUS4" s="321"/>
      <c r="CUT4" s="321"/>
      <c r="CUU4" s="321"/>
      <c r="CUV4" s="321"/>
      <c r="CUW4" s="321"/>
      <c r="CUX4" s="321"/>
      <c r="CUY4" s="321"/>
      <c r="CUZ4" s="321"/>
      <c r="CVA4" s="321"/>
      <c r="CVB4" s="321"/>
      <c r="CVC4" s="321"/>
      <c r="CVD4" s="321"/>
      <c r="CVE4" s="321"/>
      <c r="CVF4" s="321"/>
      <c r="CVG4" s="321"/>
      <c r="CVH4" s="321"/>
      <c r="CVI4" s="321"/>
      <c r="CVJ4" s="321"/>
      <c r="CVK4" s="321"/>
      <c r="CVL4" s="321"/>
      <c r="CVM4" s="321"/>
      <c r="CVN4" s="321"/>
      <c r="CVO4" s="321"/>
      <c r="CVP4" s="321"/>
      <c r="CVQ4" s="321"/>
      <c r="CVR4" s="321"/>
      <c r="CVS4" s="321"/>
      <c r="CVT4" s="321"/>
      <c r="CVU4" s="321"/>
      <c r="CVV4" s="321"/>
      <c r="CVW4" s="321"/>
      <c r="CVX4" s="321"/>
      <c r="CVY4" s="321"/>
      <c r="CVZ4" s="321"/>
      <c r="CWA4" s="321"/>
      <c r="CWB4" s="321"/>
      <c r="CWC4" s="321"/>
      <c r="CWD4" s="321"/>
      <c r="CWE4" s="321"/>
      <c r="CWF4" s="321"/>
      <c r="CWG4" s="321"/>
      <c r="CWH4" s="321"/>
      <c r="CWI4" s="321"/>
      <c r="CWJ4" s="321"/>
      <c r="CWK4" s="321"/>
      <c r="CWL4" s="321"/>
      <c r="CWM4" s="321"/>
      <c r="CWN4" s="321"/>
      <c r="CWO4" s="321"/>
      <c r="CWP4" s="321"/>
      <c r="CWQ4" s="321"/>
      <c r="CWR4" s="321"/>
      <c r="CWS4" s="321"/>
      <c r="CWT4" s="321"/>
      <c r="CWU4" s="321"/>
      <c r="CWV4" s="321"/>
      <c r="CWW4" s="321"/>
      <c r="CWX4" s="321"/>
      <c r="CWY4" s="321"/>
      <c r="CWZ4" s="321"/>
      <c r="CXA4" s="321"/>
      <c r="CXB4" s="321"/>
      <c r="CXC4" s="321"/>
      <c r="CXD4" s="321"/>
      <c r="CXE4" s="321"/>
      <c r="CXF4" s="321"/>
      <c r="CXG4" s="321"/>
      <c r="CXH4" s="321"/>
      <c r="CXI4" s="321"/>
      <c r="CXJ4" s="321"/>
      <c r="CXK4" s="321"/>
      <c r="CXL4" s="321"/>
      <c r="CXM4" s="321"/>
      <c r="CXN4" s="321"/>
      <c r="CXO4" s="321"/>
      <c r="CXP4" s="321"/>
      <c r="CXQ4" s="321"/>
      <c r="CXR4" s="321"/>
      <c r="CXS4" s="321"/>
      <c r="CXT4" s="321"/>
      <c r="CXU4" s="321"/>
      <c r="CXV4" s="321"/>
      <c r="CXW4" s="321"/>
      <c r="CXX4" s="321"/>
      <c r="CXY4" s="321"/>
      <c r="CXZ4" s="321"/>
      <c r="CYA4" s="321"/>
      <c r="CYB4" s="321"/>
      <c r="CYC4" s="321"/>
      <c r="CYD4" s="321"/>
      <c r="CYE4" s="321"/>
      <c r="CYF4" s="321"/>
      <c r="CYG4" s="321"/>
      <c r="CYH4" s="321"/>
      <c r="CYI4" s="321"/>
      <c r="CYJ4" s="321"/>
      <c r="CYK4" s="321"/>
      <c r="CYL4" s="321"/>
      <c r="CYM4" s="321"/>
      <c r="CYN4" s="321"/>
      <c r="CYO4" s="321"/>
      <c r="CYP4" s="321"/>
      <c r="CYQ4" s="321"/>
      <c r="CYR4" s="321"/>
      <c r="CYS4" s="321"/>
      <c r="CYT4" s="321"/>
      <c r="CYU4" s="321"/>
      <c r="CYV4" s="321"/>
      <c r="CYW4" s="321"/>
      <c r="CYX4" s="321"/>
      <c r="CYY4" s="321"/>
      <c r="CYZ4" s="321"/>
      <c r="CZA4" s="321"/>
      <c r="CZB4" s="321"/>
      <c r="CZC4" s="321"/>
      <c r="CZD4" s="321"/>
      <c r="CZE4" s="321"/>
      <c r="CZF4" s="321"/>
      <c r="CZG4" s="321"/>
      <c r="CZH4" s="321"/>
      <c r="CZI4" s="321"/>
      <c r="CZJ4" s="321"/>
      <c r="CZK4" s="321"/>
      <c r="CZL4" s="321"/>
      <c r="CZM4" s="321"/>
      <c r="CZN4" s="321"/>
      <c r="CZO4" s="321"/>
      <c r="CZP4" s="321"/>
      <c r="CZQ4" s="321"/>
      <c r="CZR4" s="321"/>
      <c r="CZS4" s="321"/>
      <c r="CZT4" s="321"/>
      <c r="CZU4" s="321"/>
      <c r="CZV4" s="321"/>
      <c r="CZW4" s="321"/>
      <c r="CZX4" s="321"/>
      <c r="CZY4" s="321"/>
      <c r="CZZ4" s="321"/>
      <c r="DAA4" s="321"/>
      <c r="DAB4" s="321"/>
      <c r="DAC4" s="321"/>
      <c r="DAD4" s="321"/>
      <c r="DAE4" s="321"/>
      <c r="DAF4" s="321"/>
      <c r="DAG4" s="321"/>
      <c r="DAH4" s="321"/>
      <c r="DAI4" s="321"/>
      <c r="DAJ4" s="321"/>
      <c r="DAK4" s="321"/>
      <c r="DAL4" s="321"/>
      <c r="DAM4" s="321"/>
      <c r="DAN4" s="321"/>
      <c r="DAO4" s="321"/>
      <c r="DAP4" s="321"/>
      <c r="DAQ4" s="321"/>
      <c r="DAR4" s="321"/>
      <c r="DAS4" s="321"/>
      <c r="DAT4" s="321"/>
      <c r="DAU4" s="321"/>
      <c r="DAV4" s="321"/>
      <c r="DAW4" s="321"/>
      <c r="DAX4" s="321"/>
      <c r="DAY4" s="321"/>
      <c r="DAZ4" s="321"/>
      <c r="DBA4" s="321"/>
      <c r="DBB4" s="321"/>
      <c r="DBC4" s="321"/>
      <c r="DBD4" s="321"/>
      <c r="DBE4" s="321"/>
      <c r="DBF4" s="321"/>
      <c r="DBG4" s="321"/>
      <c r="DBH4" s="321"/>
      <c r="DBI4" s="321"/>
      <c r="DBJ4" s="321"/>
      <c r="DBK4" s="321"/>
      <c r="DBL4" s="321"/>
      <c r="DBM4" s="321"/>
      <c r="DBN4" s="321"/>
      <c r="DBO4" s="321"/>
      <c r="DBP4" s="321"/>
      <c r="DBQ4" s="321"/>
      <c r="DBR4" s="321"/>
      <c r="DBS4" s="321"/>
      <c r="DBT4" s="321"/>
      <c r="DBU4" s="321"/>
      <c r="DBV4" s="321"/>
      <c r="DBW4" s="321"/>
      <c r="DBX4" s="321"/>
      <c r="DBY4" s="321"/>
      <c r="DBZ4" s="321"/>
      <c r="DCA4" s="321"/>
      <c r="DCB4" s="321"/>
      <c r="DCC4" s="321"/>
      <c r="DCD4" s="321"/>
      <c r="DCE4" s="321"/>
      <c r="DCF4" s="321"/>
      <c r="DCG4" s="321"/>
      <c r="DCH4" s="321"/>
      <c r="DCI4" s="321"/>
      <c r="DCJ4" s="321"/>
      <c r="DCK4" s="321"/>
      <c r="DCL4" s="321"/>
      <c r="DCM4" s="321"/>
      <c r="DCN4" s="321"/>
      <c r="DCO4" s="321"/>
      <c r="DCP4" s="321"/>
      <c r="DCQ4" s="321"/>
      <c r="DCR4" s="321"/>
      <c r="DCS4" s="321"/>
      <c r="DCT4" s="321"/>
      <c r="DCU4" s="321"/>
      <c r="DCV4" s="321"/>
      <c r="DCW4" s="321"/>
      <c r="DCX4" s="321"/>
      <c r="DCY4" s="321"/>
      <c r="DCZ4" s="321"/>
      <c r="DDA4" s="321"/>
      <c r="DDB4" s="321"/>
      <c r="DDC4" s="321"/>
      <c r="DDD4" s="321"/>
      <c r="DDE4" s="321"/>
      <c r="DDF4" s="321"/>
      <c r="DDG4" s="321"/>
      <c r="DDH4" s="321"/>
      <c r="DDI4" s="321"/>
      <c r="DDJ4" s="321"/>
      <c r="DDK4" s="321"/>
      <c r="DDL4" s="321"/>
      <c r="DDM4" s="321"/>
      <c r="DDN4" s="321"/>
      <c r="DDO4" s="321"/>
      <c r="DDP4" s="321"/>
      <c r="DDQ4" s="321"/>
      <c r="DDR4" s="321"/>
      <c r="DDS4" s="321"/>
      <c r="DDT4" s="321"/>
      <c r="DDU4" s="321"/>
      <c r="DDV4" s="321"/>
      <c r="DDW4" s="321"/>
      <c r="DDX4" s="321"/>
      <c r="DDY4" s="321"/>
      <c r="DDZ4" s="321"/>
      <c r="DEA4" s="321"/>
      <c r="DEB4" s="321"/>
      <c r="DEC4" s="321"/>
      <c r="DED4" s="321"/>
      <c r="DEE4" s="321"/>
      <c r="DEF4" s="321"/>
      <c r="DEG4" s="321"/>
      <c r="DEH4" s="321"/>
      <c r="DEI4" s="321"/>
      <c r="DEJ4" s="321"/>
      <c r="DEK4" s="321"/>
      <c r="DEL4" s="321"/>
      <c r="DEM4" s="321"/>
      <c r="DEN4" s="321"/>
      <c r="DEO4" s="321"/>
      <c r="DEP4" s="321"/>
      <c r="DEQ4" s="321"/>
      <c r="DER4" s="321"/>
      <c r="DES4" s="321"/>
      <c r="DET4" s="321"/>
      <c r="DEU4" s="321"/>
      <c r="DEV4" s="321"/>
      <c r="DEW4" s="321"/>
      <c r="DEX4" s="321"/>
      <c r="DEY4" s="321"/>
      <c r="DEZ4" s="321"/>
      <c r="DFA4" s="321"/>
      <c r="DFB4" s="321"/>
      <c r="DFC4" s="321"/>
      <c r="DFD4" s="321"/>
      <c r="DFE4" s="321"/>
      <c r="DFF4" s="321"/>
      <c r="DFG4" s="321"/>
      <c r="DFH4" s="321"/>
      <c r="DFI4" s="321"/>
      <c r="DFJ4" s="321"/>
      <c r="DFK4" s="321"/>
      <c r="DFL4" s="321"/>
      <c r="DFM4" s="321"/>
      <c r="DFN4" s="321"/>
      <c r="DFO4" s="321"/>
      <c r="DFP4" s="321"/>
      <c r="DFQ4" s="321"/>
      <c r="DFR4" s="321"/>
      <c r="DFS4" s="321"/>
      <c r="DFT4" s="321"/>
      <c r="DFU4" s="321"/>
      <c r="DFV4" s="321"/>
      <c r="DFW4" s="321"/>
      <c r="DFX4" s="321"/>
      <c r="DFY4" s="321"/>
      <c r="DFZ4" s="321"/>
      <c r="DGA4" s="321"/>
      <c r="DGB4" s="321"/>
      <c r="DGC4" s="321"/>
      <c r="DGD4" s="321"/>
      <c r="DGE4" s="321"/>
      <c r="DGF4" s="321"/>
      <c r="DGG4" s="321"/>
      <c r="DGH4" s="321"/>
      <c r="DGI4" s="321"/>
      <c r="DGJ4" s="321"/>
      <c r="DGK4" s="321"/>
      <c r="DGL4" s="321"/>
      <c r="DGM4" s="321"/>
      <c r="DGN4" s="321"/>
      <c r="DGO4" s="321"/>
      <c r="DGP4" s="321"/>
      <c r="DGQ4" s="321"/>
      <c r="DGR4" s="321"/>
      <c r="DGS4" s="321"/>
      <c r="DGT4" s="321"/>
      <c r="DGU4" s="321"/>
      <c r="DGV4" s="321"/>
      <c r="DGW4" s="321"/>
      <c r="DGX4" s="321"/>
      <c r="DGY4" s="321"/>
      <c r="DGZ4" s="321"/>
      <c r="DHA4" s="321"/>
      <c r="DHB4" s="321"/>
      <c r="DHC4" s="321"/>
      <c r="DHD4" s="321"/>
      <c r="DHE4" s="321"/>
      <c r="DHF4" s="321"/>
      <c r="DHG4" s="321"/>
      <c r="DHH4" s="321"/>
      <c r="DHI4" s="321"/>
      <c r="DHJ4" s="321"/>
      <c r="DHK4" s="321"/>
      <c r="DHL4" s="321"/>
      <c r="DHM4" s="321"/>
      <c r="DHN4" s="321"/>
      <c r="DHO4" s="321"/>
      <c r="DHP4" s="321"/>
      <c r="DHQ4" s="321"/>
      <c r="DHR4" s="321"/>
      <c r="DHS4" s="321"/>
      <c r="DHT4" s="321"/>
      <c r="DHU4" s="321"/>
      <c r="DHV4" s="321"/>
      <c r="DHW4" s="321"/>
      <c r="DHX4" s="321"/>
      <c r="DHY4" s="321"/>
      <c r="DHZ4" s="321"/>
      <c r="DIA4" s="321"/>
      <c r="DIB4" s="321"/>
      <c r="DIC4" s="321"/>
      <c r="DID4" s="321"/>
      <c r="DIE4" s="321"/>
      <c r="DIF4" s="321"/>
      <c r="DIG4" s="321"/>
      <c r="DIH4" s="321"/>
      <c r="DII4" s="321"/>
      <c r="DIJ4" s="321"/>
      <c r="DIK4" s="321"/>
      <c r="DIL4" s="321"/>
      <c r="DIM4" s="321"/>
      <c r="DIN4" s="321"/>
      <c r="DIO4" s="321"/>
      <c r="DIP4" s="321"/>
      <c r="DIQ4" s="321"/>
      <c r="DIR4" s="321"/>
      <c r="DIS4" s="321"/>
      <c r="DIT4" s="321"/>
      <c r="DIU4" s="321"/>
      <c r="DIV4" s="321"/>
      <c r="DIW4" s="321"/>
      <c r="DIX4" s="321"/>
      <c r="DIY4" s="321"/>
      <c r="DIZ4" s="321"/>
      <c r="DJA4" s="321"/>
      <c r="DJB4" s="321"/>
      <c r="DJC4" s="321"/>
      <c r="DJD4" s="321"/>
      <c r="DJE4" s="321"/>
      <c r="DJF4" s="321"/>
      <c r="DJG4" s="321"/>
      <c r="DJH4" s="321"/>
      <c r="DJI4" s="321"/>
      <c r="DJJ4" s="321"/>
      <c r="DJK4" s="321"/>
      <c r="DJL4" s="321"/>
      <c r="DJM4" s="321"/>
      <c r="DJN4" s="321"/>
      <c r="DJO4" s="321"/>
      <c r="DJP4" s="321"/>
      <c r="DJQ4" s="321"/>
      <c r="DJR4" s="321"/>
      <c r="DJS4" s="321"/>
      <c r="DJT4" s="321"/>
      <c r="DJU4" s="321"/>
      <c r="DJV4" s="321"/>
      <c r="DJW4" s="321"/>
      <c r="DJX4" s="321"/>
      <c r="DJY4" s="321"/>
      <c r="DJZ4" s="321"/>
      <c r="DKA4" s="321"/>
      <c r="DKB4" s="321"/>
      <c r="DKC4" s="321"/>
      <c r="DKD4" s="321"/>
      <c r="DKE4" s="321"/>
      <c r="DKF4" s="321"/>
      <c r="DKG4" s="321"/>
      <c r="DKH4" s="321"/>
      <c r="DKI4" s="321"/>
      <c r="DKJ4" s="321"/>
      <c r="DKK4" s="321"/>
      <c r="DKL4" s="321"/>
      <c r="DKM4" s="321"/>
      <c r="DKN4" s="321"/>
      <c r="DKO4" s="321"/>
      <c r="DKP4" s="321"/>
      <c r="DKQ4" s="321"/>
      <c r="DKR4" s="321"/>
      <c r="DKS4" s="321"/>
      <c r="DKT4" s="321"/>
      <c r="DKU4" s="321"/>
      <c r="DKV4" s="321"/>
      <c r="DKW4" s="321"/>
      <c r="DKX4" s="321"/>
      <c r="DKY4" s="321"/>
      <c r="DKZ4" s="321"/>
      <c r="DLA4" s="321"/>
      <c r="DLB4" s="321"/>
      <c r="DLC4" s="321"/>
      <c r="DLD4" s="321"/>
      <c r="DLE4" s="321"/>
      <c r="DLF4" s="321"/>
      <c r="DLG4" s="321"/>
      <c r="DLH4" s="321"/>
      <c r="DLI4" s="321"/>
      <c r="DLJ4" s="321"/>
      <c r="DLK4" s="321"/>
      <c r="DLL4" s="321"/>
      <c r="DLM4" s="321"/>
      <c r="DLN4" s="321"/>
      <c r="DLO4" s="321"/>
      <c r="DLP4" s="321"/>
      <c r="DLQ4" s="321"/>
      <c r="DLR4" s="321"/>
      <c r="DLS4" s="321"/>
      <c r="DLT4" s="321"/>
      <c r="DLU4" s="321"/>
      <c r="DLV4" s="321"/>
      <c r="DLW4" s="321"/>
      <c r="DLX4" s="321"/>
      <c r="DLY4" s="321"/>
      <c r="DLZ4" s="321"/>
      <c r="DMA4" s="321"/>
      <c r="DMB4" s="321"/>
      <c r="DMC4" s="321"/>
      <c r="DMD4" s="321"/>
      <c r="DME4" s="321"/>
      <c r="DMF4" s="321"/>
      <c r="DMG4" s="321"/>
      <c r="DMH4" s="321"/>
      <c r="DMI4" s="321"/>
      <c r="DMJ4" s="321"/>
      <c r="DMK4" s="321"/>
      <c r="DML4" s="321"/>
      <c r="DMM4" s="321"/>
      <c r="DMN4" s="321"/>
      <c r="DMO4" s="321"/>
      <c r="DMP4" s="321"/>
      <c r="DMQ4" s="321"/>
      <c r="DMR4" s="321"/>
      <c r="DMS4" s="321"/>
      <c r="DMT4" s="321"/>
      <c r="DMU4" s="321"/>
      <c r="DMV4" s="321"/>
      <c r="DMW4" s="321"/>
      <c r="DMX4" s="321"/>
      <c r="DMY4" s="321"/>
      <c r="DMZ4" s="321"/>
      <c r="DNA4" s="321"/>
      <c r="DNB4" s="321"/>
      <c r="DNC4" s="321"/>
      <c r="DND4" s="321"/>
      <c r="DNE4" s="321"/>
      <c r="DNF4" s="321"/>
      <c r="DNG4" s="321"/>
      <c r="DNH4" s="321"/>
      <c r="DNI4" s="321"/>
      <c r="DNJ4" s="321"/>
      <c r="DNK4" s="321"/>
      <c r="DNL4" s="321"/>
      <c r="DNM4" s="321"/>
      <c r="DNN4" s="321"/>
      <c r="DNO4" s="321"/>
      <c r="DNP4" s="321"/>
      <c r="DNQ4" s="321"/>
      <c r="DNR4" s="321"/>
      <c r="DNS4" s="321"/>
      <c r="DNT4" s="321"/>
      <c r="DNU4" s="321"/>
      <c r="DNV4" s="321"/>
      <c r="DNW4" s="321"/>
      <c r="DNX4" s="321"/>
      <c r="DNY4" s="321"/>
      <c r="DNZ4" s="321"/>
      <c r="DOA4" s="321"/>
      <c r="DOB4" s="321"/>
      <c r="DOC4" s="321"/>
      <c r="DOD4" s="321"/>
      <c r="DOE4" s="321"/>
      <c r="DOF4" s="321"/>
      <c r="DOG4" s="321"/>
      <c r="DOH4" s="321"/>
      <c r="DOI4" s="321"/>
      <c r="DOJ4" s="321"/>
      <c r="DOK4" s="321"/>
      <c r="DOL4" s="321"/>
      <c r="DOM4" s="321"/>
      <c r="DON4" s="321"/>
      <c r="DOO4" s="321"/>
      <c r="DOP4" s="321"/>
      <c r="DOQ4" s="321"/>
      <c r="DOR4" s="321"/>
      <c r="DOS4" s="321"/>
      <c r="DOT4" s="321"/>
      <c r="DOU4" s="321"/>
      <c r="DOV4" s="321"/>
      <c r="DOW4" s="321"/>
      <c r="DOX4" s="321"/>
      <c r="DOY4" s="321"/>
      <c r="DOZ4" s="321"/>
      <c r="DPA4" s="321"/>
      <c r="DPB4" s="321"/>
      <c r="DPC4" s="321"/>
      <c r="DPD4" s="321"/>
      <c r="DPE4" s="321"/>
      <c r="DPF4" s="321"/>
      <c r="DPG4" s="321"/>
      <c r="DPH4" s="321"/>
      <c r="DPI4" s="321"/>
      <c r="DPJ4" s="321"/>
      <c r="DPK4" s="321"/>
      <c r="DPL4" s="321"/>
      <c r="DPM4" s="321"/>
      <c r="DPN4" s="321"/>
      <c r="DPO4" s="321"/>
      <c r="DPP4" s="321"/>
      <c r="DPQ4" s="321"/>
      <c r="DPR4" s="321"/>
      <c r="DPS4" s="321"/>
      <c r="DPT4" s="321"/>
      <c r="DPU4" s="321"/>
      <c r="DPV4" s="321"/>
      <c r="DPW4" s="321"/>
      <c r="DPX4" s="321"/>
      <c r="DPY4" s="321"/>
      <c r="DPZ4" s="321"/>
      <c r="DQA4" s="321"/>
      <c r="DQB4" s="321"/>
      <c r="DQC4" s="321"/>
      <c r="DQD4" s="321"/>
      <c r="DQE4" s="321"/>
      <c r="DQF4" s="321"/>
      <c r="DQG4" s="321"/>
      <c r="DQH4" s="321"/>
      <c r="DQI4" s="321"/>
      <c r="DQJ4" s="321"/>
      <c r="DQK4" s="321"/>
      <c r="DQL4" s="321"/>
      <c r="DQM4" s="321"/>
      <c r="DQN4" s="321"/>
      <c r="DQO4" s="321"/>
      <c r="DQP4" s="321"/>
      <c r="DQQ4" s="321"/>
      <c r="DQR4" s="321"/>
      <c r="DQS4" s="321"/>
      <c r="DQT4" s="321"/>
      <c r="DQU4" s="321"/>
      <c r="DQV4" s="321"/>
      <c r="DQW4" s="321"/>
      <c r="DQX4" s="321"/>
      <c r="DQY4" s="321"/>
      <c r="DQZ4" s="321"/>
      <c r="DRA4" s="321"/>
      <c r="DRB4" s="321"/>
      <c r="DRC4" s="321"/>
      <c r="DRD4" s="321"/>
      <c r="DRE4" s="321"/>
      <c r="DRF4" s="321"/>
      <c r="DRG4" s="321"/>
      <c r="DRH4" s="321"/>
      <c r="DRI4" s="321"/>
      <c r="DRJ4" s="321"/>
      <c r="DRK4" s="321"/>
      <c r="DRL4" s="321"/>
      <c r="DRM4" s="321"/>
      <c r="DRN4" s="321"/>
      <c r="DRO4" s="321"/>
      <c r="DRP4" s="321"/>
      <c r="DRQ4" s="321"/>
      <c r="DRR4" s="321"/>
      <c r="DRS4" s="321"/>
      <c r="DRT4" s="321"/>
      <c r="DRU4" s="321"/>
      <c r="DRV4" s="321"/>
      <c r="DRW4" s="321"/>
      <c r="DRX4" s="321"/>
      <c r="DRY4" s="321"/>
      <c r="DRZ4" s="321"/>
      <c r="DSA4" s="321"/>
      <c r="DSB4" s="321"/>
      <c r="DSC4" s="321"/>
      <c r="DSD4" s="321"/>
      <c r="DSE4" s="321"/>
      <c r="DSF4" s="321"/>
      <c r="DSG4" s="321"/>
      <c r="DSH4" s="321"/>
      <c r="DSI4" s="321"/>
      <c r="DSJ4" s="321"/>
      <c r="DSK4" s="321"/>
      <c r="DSL4" s="321"/>
      <c r="DSM4" s="321"/>
      <c r="DSN4" s="321"/>
      <c r="DSO4" s="321"/>
      <c r="DSP4" s="321"/>
      <c r="DSQ4" s="321"/>
      <c r="DSR4" s="321"/>
      <c r="DSS4" s="321"/>
      <c r="DST4" s="321"/>
      <c r="DSU4" s="321"/>
      <c r="DSV4" s="321"/>
      <c r="DSW4" s="321"/>
      <c r="DSX4" s="321"/>
      <c r="DSY4" s="321"/>
      <c r="DSZ4" s="321"/>
      <c r="DTA4" s="321"/>
      <c r="DTB4" s="321"/>
      <c r="DTC4" s="321"/>
      <c r="DTD4" s="321"/>
      <c r="DTE4" s="321"/>
      <c r="DTF4" s="321"/>
      <c r="DTG4" s="321"/>
      <c r="DTH4" s="321"/>
      <c r="DTI4" s="321"/>
      <c r="DTJ4" s="321"/>
      <c r="DTK4" s="321"/>
      <c r="DTL4" s="321"/>
      <c r="DTM4" s="321"/>
      <c r="DTN4" s="321"/>
      <c r="DTO4" s="321"/>
      <c r="DTP4" s="321"/>
      <c r="DTQ4" s="321"/>
      <c r="DTR4" s="321"/>
      <c r="DTS4" s="321"/>
      <c r="DTT4" s="321"/>
      <c r="DTU4" s="321"/>
      <c r="DTV4" s="321"/>
      <c r="DTW4" s="321"/>
      <c r="DTX4" s="321"/>
      <c r="DTY4" s="321"/>
      <c r="DTZ4" s="321"/>
      <c r="DUA4" s="321"/>
      <c r="DUB4" s="321"/>
      <c r="DUC4" s="321"/>
      <c r="DUD4" s="321"/>
      <c r="DUE4" s="321"/>
      <c r="DUF4" s="321"/>
      <c r="DUG4" s="321"/>
      <c r="DUH4" s="321"/>
      <c r="DUI4" s="321"/>
      <c r="DUJ4" s="321"/>
      <c r="DUK4" s="321"/>
      <c r="DUL4" s="321"/>
      <c r="DUM4" s="321"/>
      <c r="DUN4" s="321"/>
      <c r="DUO4" s="321"/>
      <c r="DUP4" s="321"/>
      <c r="DUQ4" s="321"/>
      <c r="DUR4" s="321"/>
      <c r="DUS4" s="321"/>
      <c r="DUT4" s="321"/>
      <c r="DUU4" s="321"/>
      <c r="DUV4" s="321"/>
      <c r="DUW4" s="321"/>
      <c r="DUX4" s="321"/>
      <c r="DUY4" s="321"/>
      <c r="DUZ4" s="321"/>
      <c r="DVA4" s="321"/>
      <c r="DVB4" s="321"/>
      <c r="DVC4" s="321"/>
      <c r="DVD4" s="321"/>
      <c r="DVE4" s="321"/>
      <c r="DVF4" s="321"/>
      <c r="DVG4" s="321"/>
      <c r="DVH4" s="321"/>
      <c r="DVI4" s="321"/>
      <c r="DVJ4" s="321"/>
      <c r="DVK4" s="321"/>
      <c r="DVL4" s="321"/>
      <c r="DVM4" s="321"/>
      <c r="DVN4" s="321"/>
      <c r="DVO4" s="321"/>
      <c r="DVP4" s="321"/>
      <c r="DVQ4" s="321"/>
      <c r="DVR4" s="321"/>
      <c r="DVS4" s="321"/>
      <c r="DVT4" s="321"/>
      <c r="DVU4" s="321"/>
      <c r="DVV4" s="321"/>
      <c r="DVW4" s="321"/>
      <c r="DVX4" s="321"/>
      <c r="DVY4" s="321"/>
      <c r="DVZ4" s="321"/>
      <c r="DWA4" s="321"/>
      <c r="DWB4" s="321"/>
      <c r="DWC4" s="321"/>
      <c r="DWD4" s="321"/>
      <c r="DWE4" s="321"/>
      <c r="DWF4" s="321"/>
      <c r="DWG4" s="321"/>
      <c r="DWH4" s="321"/>
      <c r="DWI4" s="321"/>
      <c r="DWJ4" s="321"/>
      <c r="DWK4" s="321"/>
      <c r="DWL4" s="321"/>
      <c r="DWM4" s="321"/>
      <c r="DWN4" s="321"/>
      <c r="DWO4" s="321"/>
      <c r="DWP4" s="321"/>
      <c r="DWQ4" s="321"/>
      <c r="DWR4" s="321"/>
      <c r="DWS4" s="321"/>
      <c r="DWT4" s="321"/>
      <c r="DWU4" s="321"/>
      <c r="DWV4" s="321"/>
      <c r="DWW4" s="321"/>
      <c r="DWX4" s="321"/>
      <c r="DWY4" s="321"/>
      <c r="DWZ4" s="321"/>
      <c r="DXA4" s="321"/>
      <c r="DXB4" s="321"/>
      <c r="DXC4" s="321"/>
      <c r="DXD4" s="321"/>
      <c r="DXE4" s="321"/>
      <c r="DXF4" s="321"/>
      <c r="DXG4" s="321"/>
      <c r="DXH4" s="321"/>
      <c r="DXI4" s="321"/>
      <c r="DXJ4" s="321"/>
      <c r="DXK4" s="321"/>
      <c r="DXL4" s="321"/>
      <c r="DXM4" s="321"/>
      <c r="DXN4" s="321"/>
      <c r="DXO4" s="321"/>
      <c r="DXP4" s="321"/>
      <c r="DXQ4" s="321"/>
      <c r="DXR4" s="321"/>
      <c r="DXS4" s="321"/>
      <c r="DXT4" s="321"/>
      <c r="DXU4" s="321"/>
      <c r="DXV4" s="321"/>
      <c r="DXW4" s="321"/>
      <c r="DXX4" s="321"/>
      <c r="DXY4" s="321"/>
      <c r="DXZ4" s="321"/>
      <c r="DYA4" s="321"/>
      <c r="DYB4" s="321"/>
      <c r="DYC4" s="321"/>
      <c r="DYD4" s="321"/>
      <c r="DYE4" s="321"/>
      <c r="DYF4" s="321"/>
      <c r="DYG4" s="321"/>
      <c r="DYH4" s="321"/>
      <c r="DYI4" s="321"/>
      <c r="DYJ4" s="321"/>
      <c r="DYK4" s="321"/>
      <c r="DYL4" s="321"/>
      <c r="DYM4" s="321"/>
      <c r="DYN4" s="321"/>
      <c r="DYO4" s="321"/>
      <c r="DYP4" s="321"/>
      <c r="DYQ4" s="321"/>
      <c r="DYR4" s="321"/>
      <c r="DYS4" s="321"/>
      <c r="DYT4" s="321"/>
      <c r="DYU4" s="321"/>
      <c r="DYV4" s="321"/>
      <c r="DYW4" s="321"/>
      <c r="DYX4" s="321"/>
      <c r="DYY4" s="321"/>
      <c r="DYZ4" s="321"/>
      <c r="DZA4" s="321"/>
      <c r="DZB4" s="321"/>
      <c r="DZC4" s="321"/>
      <c r="DZD4" s="321"/>
      <c r="DZE4" s="321"/>
      <c r="DZF4" s="321"/>
      <c r="DZG4" s="321"/>
      <c r="DZH4" s="321"/>
      <c r="DZI4" s="321"/>
      <c r="DZJ4" s="321"/>
      <c r="DZK4" s="321"/>
      <c r="DZL4" s="321"/>
      <c r="DZM4" s="321"/>
      <c r="DZN4" s="321"/>
      <c r="DZO4" s="321"/>
      <c r="DZP4" s="321"/>
      <c r="DZQ4" s="321"/>
      <c r="DZR4" s="321"/>
      <c r="DZS4" s="321"/>
      <c r="DZT4" s="321"/>
      <c r="DZU4" s="321"/>
      <c r="DZV4" s="321"/>
      <c r="DZW4" s="321"/>
      <c r="DZX4" s="321"/>
      <c r="DZY4" s="321"/>
      <c r="DZZ4" s="321"/>
      <c r="EAA4" s="321"/>
      <c r="EAB4" s="321"/>
      <c r="EAC4" s="321"/>
      <c r="EAD4" s="321"/>
      <c r="EAE4" s="321"/>
      <c r="EAF4" s="321"/>
      <c r="EAG4" s="321"/>
      <c r="EAH4" s="321"/>
      <c r="EAI4" s="321"/>
      <c r="EAJ4" s="321"/>
      <c r="EAK4" s="321"/>
      <c r="EAL4" s="321"/>
      <c r="EAM4" s="321"/>
      <c r="EAN4" s="321"/>
      <c r="EAO4" s="321"/>
      <c r="EAP4" s="321"/>
      <c r="EAQ4" s="321"/>
      <c r="EAR4" s="321"/>
      <c r="EAS4" s="321"/>
      <c r="EAT4" s="321"/>
      <c r="EAU4" s="321"/>
      <c r="EAV4" s="321"/>
      <c r="EAW4" s="321"/>
      <c r="EAX4" s="321"/>
      <c r="EAY4" s="321"/>
      <c r="EAZ4" s="321"/>
      <c r="EBA4" s="321"/>
      <c r="EBB4" s="321"/>
      <c r="EBC4" s="321"/>
      <c r="EBD4" s="321"/>
      <c r="EBE4" s="321"/>
      <c r="EBF4" s="321"/>
      <c r="EBG4" s="321"/>
      <c r="EBH4" s="321"/>
      <c r="EBI4" s="321"/>
      <c r="EBJ4" s="321"/>
      <c r="EBK4" s="321"/>
      <c r="EBL4" s="321"/>
      <c r="EBM4" s="321"/>
      <c r="EBN4" s="321"/>
      <c r="EBO4" s="321"/>
      <c r="EBP4" s="321"/>
      <c r="EBQ4" s="321"/>
      <c r="EBR4" s="321"/>
      <c r="EBS4" s="321"/>
      <c r="EBT4" s="321"/>
      <c r="EBU4" s="321"/>
      <c r="EBV4" s="321"/>
      <c r="EBW4" s="321"/>
      <c r="EBX4" s="321"/>
      <c r="EBY4" s="321"/>
      <c r="EBZ4" s="321"/>
      <c r="ECA4" s="321"/>
      <c r="ECB4" s="321"/>
      <c r="ECC4" s="321"/>
      <c r="ECD4" s="321"/>
      <c r="ECE4" s="321"/>
      <c r="ECF4" s="321"/>
      <c r="ECG4" s="321"/>
      <c r="ECH4" s="321"/>
      <c r="ECI4" s="321"/>
      <c r="ECJ4" s="321"/>
      <c r="ECK4" s="321"/>
      <c r="ECL4" s="321"/>
      <c r="ECM4" s="321"/>
      <c r="ECN4" s="321"/>
      <c r="ECO4" s="321"/>
      <c r="ECP4" s="321"/>
      <c r="ECQ4" s="321"/>
      <c r="ECR4" s="321"/>
      <c r="ECS4" s="321"/>
      <c r="ECT4" s="321"/>
      <c r="ECU4" s="321"/>
      <c r="ECV4" s="321"/>
      <c r="ECW4" s="321"/>
      <c r="ECX4" s="321"/>
      <c r="ECY4" s="321"/>
      <c r="ECZ4" s="321"/>
      <c r="EDA4" s="321"/>
      <c r="EDB4" s="321"/>
      <c r="EDC4" s="321"/>
      <c r="EDD4" s="321"/>
      <c r="EDE4" s="321"/>
      <c r="EDF4" s="321"/>
      <c r="EDG4" s="321"/>
      <c r="EDH4" s="321"/>
      <c r="EDI4" s="321"/>
      <c r="EDJ4" s="321"/>
      <c r="EDK4" s="321"/>
      <c r="EDL4" s="321"/>
      <c r="EDM4" s="321"/>
      <c r="EDN4" s="321"/>
      <c r="EDO4" s="321"/>
      <c r="EDP4" s="321"/>
      <c r="EDQ4" s="321"/>
      <c r="EDR4" s="321"/>
      <c r="EDS4" s="321"/>
      <c r="EDT4" s="321"/>
      <c r="EDU4" s="321"/>
      <c r="EDV4" s="321"/>
      <c r="EDW4" s="321"/>
      <c r="EDX4" s="321"/>
      <c r="EDY4" s="321"/>
      <c r="EDZ4" s="321"/>
      <c r="EEA4" s="321"/>
      <c r="EEB4" s="321"/>
      <c r="EEC4" s="321"/>
      <c r="EED4" s="321"/>
      <c r="EEE4" s="321"/>
      <c r="EEF4" s="321"/>
      <c r="EEG4" s="321"/>
      <c r="EEH4" s="321"/>
      <c r="EEI4" s="321"/>
      <c r="EEJ4" s="321"/>
      <c r="EEK4" s="321"/>
      <c r="EEL4" s="321"/>
      <c r="EEM4" s="321"/>
      <c r="EEN4" s="321"/>
      <c r="EEO4" s="321"/>
      <c r="EEP4" s="321"/>
      <c r="EEQ4" s="321"/>
      <c r="EER4" s="321"/>
      <c r="EES4" s="321"/>
      <c r="EET4" s="321"/>
      <c r="EEU4" s="321"/>
      <c r="EEV4" s="321"/>
      <c r="EEW4" s="321"/>
      <c r="EEX4" s="321"/>
      <c r="EEY4" s="321"/>
      <c r="EEZ4" s="321"/>
      <c r="EFA4" s="321"/>
      <c r="EFB4" s="321"/>
      <c r="EFC4" s="321"/>
      <c r="EFD4" s="321"/>
      <c r="EFE4" s="321"/>
      <c r="EFF4" s="321"/>
      <c r="EFG4" s="321"/>
      <c r="EFH4" s="321"/>
      <c r="EFI4" s="321"/>
      <c r="EFJ4" s="321"/>
      <c r="EFK4" s="321"/>
      <c r="EFL4" s="321"/>
      <c r="EFM4" s="321"/>
      <c r="EFN4" s="321"/>
      <c r="EFO4" s="321"/>
      <c r="EFP4" s="321"/>
      <c r="EFQ4" s="321"/>
      <c r="EFR4" s="321"/>
      <c r="EFS4" s="321"/>
      <c r="EFT4" s="321"/>
      <c r="EFU4" s="321"/>
      <c r="EFV4" s="321"/>
      <c r="EFW4" s="321"/>
      <c r="EFX4" s="321"/>
      <c r="EFY4" s="321"/>
      <c r="EFZ4" s="321"/>
      <c r="EGA4" s="321"/>
      <c r="EGB4" s="321"/>
      <c r="EGC4" s="321"/>
      <c r="EGD4" s="321"/>
      <c r="EGE4" s="321"/>
      <c r="EGF4" s="321"/>
      <c r="EGG4" s="321"/>
      <c r="EGH4" s="321"/>
      <c r="EGI4" s="321"/>
      <c r="EGJ4" s="321"/>
      <c r="EGK4" s="321"/>
      <c r="EGL4" s="321"/>
      <c r="EGM4" s="321"/>
      <c r="EGN4" s="321"/>
      <c r="EGO4" s="321"/>
      <c r="EGP4" s="321"/>
      <c r="EGQ4" s="321"/>
      <c r="EGR4" s="321"/>
      <c r="EGS4" s="321"/>
      <c r="EGT4" s="321"/>
      <c r="EGU4" s="321"/>
      <c r="EGV4" s="321"/>
      <c r="EGW4" s="321"/>
      <c r="EGX4" s="321"/>
      <c r="EGY4" s="321"/>
      <c r="EGZ4" s="321"/>
      <c r="EHA4" s="321"/>
      <c r="EHB4" s="321"/>
      <c r="EHC4" s="321"/>
      <c r="EHD4" s="321"/>
      <c r="EHE4" s="321"/>
      <c r="EHF4" s="321"/>
      <c r="EHG4" s="321"/>
      <c r="EHH4" s="321"/>
      <c r="EHI4" s="321"/>
      <c r="EHJ4" s="321"/>
      <c r="EHK4" s="321"/>
      <c r="EHL4" s="321"/>
      <c r="EHM4" s="321"/>
      <c r="EHN4" s="321"/>
      <c r="EHO4" s="321"/>
      <c r="EHP4" s="321"/>
      <c r="EHQ4" s="321"/>
      <c r="EHR4" s="321"/>
      <c r="EHS4" s="321"/>
      <c r="EHT4" s="321"/>
      <c r="EHU4" s="321"/>
      <c r="EHV4" s="321"/>
      <c r="EHW4" s="321"/>
      <c r="EHX4" s="321"/>
      <c r="EHY4" s="321"/>
      <c r="EHZ4" s="321"/>
      <c r="EIA4" s="321"/>
      <c r="EIB4" s="321"/>
      <c r="EIC4" s="321"/>
      <c r="EID4" s="321"/>
      <c r="EIE4" s="321"/>
      <c r="EIF4" s="321"/>
      <c r="EIG4" s="321"/>
      <c r="EIH4" s="321"/>
      <c r="EII4" s="321"/>
      <c r="EIJ4" s="321"/>
      <c r="EIK4" s="321"/>
      <c r="EIL4" s="321"/>
      <c r="EIM4" s="321"/>
      <c r="EIN4" s="321"/>
      <c r="EIO4" s="321"/>
      <c r="EIP4" s="321"/>
      <c r="EIQ4" s="321"/>
      <c r="EIR4" s="321"/>
      <c r="EIS4" s="321"/>
      <c r="EIT4" s="321"/>
      <c r="EIU4" s="321"/>
      <c r="EIV4" s="321"/>
      <c r="EIW4" s="321"/>
      <c r="EIX4" s="321"/>
      <c r="EIY4" s="321"/>
      <c r="EIZ4" s="321"/>
      <c r="EJA4" s="321"/>
      <c r="EJB4" s="321"/>
      <c r="EJC4" s="321"/>
      <c r="EJD4" s="321"/>
      <c r="EJE4" s="321"/>
      <c r="EJF4" s="321"/>
      <c r="EJG4" s="321"/>
      <c r="EJH4" s="321"/>
      <c r="EJI4" s="321"/>
      <c r="EJJ4" s="321"/>
      <c r="EJK4" s="321"/>
      <c r="EJL4" s="321"/>
      <c r="EJM4" s="321"/>
      <c r="EJN4" s="321"/>
      <c r="EJO4" s="321"/>
      <c r="EJP4" s="321"/>
      <c r="EJQ4" s="321"/>
      <c r="EJR4" s="321"/>
      <c r="EJS4" s="321"/>
      <c r="EJT4" s="321"/>
      <c r="EJU4" s="321"/>
      <c r="EJV4" s="321"/>
      <c r="EJW4" s="321"/>
      <c r="EJX4" s="321"/>
      <c r="EJY4" s="321"/>
      <c r="EJZ4" s="321"/>
      <c r="EKA4" s="321"/>
      <c r="EKB4" s="321"/>
      <c r="EKC4" s="321"/>
      <c r="EKD4" s="321"/>
      <c r="EKE4" s="321"/>
      <c r="EKF4" s="321"/>
      <c r="EKG4" s="321"/>
      <c r="EKH4" s="321"/>
      <c r="EKI4" s="321"/>
      <c r="EKJ4" s="321"/>
      <c r="EKK4" s="321"/>
      <c r="EKL4" s="321"/>
      <c r="EKM4" s="321"/>
      <c r="EKN4" s="321"/>
      <c r="EKO4" s="321"/>
      <c r="EKP4" s="321"/>
      <c r="EKQ4" s="321"/>
      <c r="EKR4" s="321"/>
      <c r="EKS4" s="321"/>
      <c r="EKT4" s="321"/>
      <c r="EKU4" s="321"/>
      <c r="EKV4" s="321"/>
      <c r="EKW4" s="321"/>
      <c r="EKX4" s="321"/>
      <c r="EKY4" s="321"/>
      <c r="EKZ4" s="321"/>
      <c r="ELA4" s="321"/>
      <c r="ELB4" s="321"/>
      <c r="ELC4" s="321"/>
      <c r="ELD4" s="321"/>
      <c r="ELE4" s="321"/>
      <c r="ELF4" s="321"/>
      <c r="ELG4" s="321"/>
      <c r="ELH4" s="321"/>
      <c r="ELI4" s="321"/>
      <c r="ELJ4" s="321"/>
      <c r="ELK4" s="321"/>
      <c r="ELL4" s="321"/>
      <c r="ELM4" s="321"/>
      <c r="ELN4" s="321"/>
      <c r="ELO4" s="321"/>
      <c r="ELP4" s="321"/>
      <c r="ELQ4" s="321"/>
      <c r="ELR4" s="321"/>
      <c r="ELS4" s="321"/>
      <c r="ELT4" s="321"/>
      <c r="ELU4" s="321"/>
      <c r="ELV4" s="321"/>
      <c r="ELW4" s="321"/>
      <c r="ELX4" s="321"/>
      <c r="ELY4" s="321"/>
      <c r="ELZ4" s="321"/>
      <c r="EMA4" s="321"/>
      <c r="EMB4" s="321"/>
      <c r="EMC4" s="321"/>
      <c r="EMD4" s="321"/>
      <c r="EME4" s="321"/>
      <c r="EMF4" s="321"/>
      <c r="EMG4" s="321"/>
      <c r="EMH4" s="321"/>
      <c r="EMI4" s="321"/>
      <c r="EMJ4" s="321"/>
      <c r="EMK4" s="321"/>
      <c r="EML4" s="321"/>
      <c r="EMM4" s="321"/>
      <c r="EMN4" s="321"/>
      <c r="EMO4" s="321"/>
      <c r="EMP4" s="321"/>
      <c r="EMQ4" s="321"/>
      <c r="EMR4" s="321"/>
      <c r="EMS4" s="321"/>
      <c r="EMT4" s="321"/>
      <c r="EMU4" s="321"/>
      <c r="EMV4" s="321"/>
      <c r="EMW4" s="321"/>
      <c r="EMX4" s="321"/>
      <c r="EMY4" s="321"/>
      <c r="EMZ4" s="321"/>
      <c r="ENA4" s="321"/>
      <c r="ENB4" s="321"/>
      <c r="ENC4" s="321"/>
      <c r="END4" s="321"/>
      <c r="ENE4" s="321"/>
      <c r="ENF4" s="321"/>
      <c r="ENG4" s="321"/>
      <c r="ENH4" s="321"/>
      <c r="ENI4" s="321"/>
      <c r="ENJ4" s="321"/>
      <c r="ENK4" s="321"/>
      <c r="ENL4" s="321"/>
      <c r="ENM4" s="321"/>
      <c r="ENN4" s="321"/>
      <c r="ENO4" s="321"/>
      <c r="ENP4" s="321"/>
      <c r="ENQ4" s="321"/>
      <c r="ENR4" s="321"/>
      <c r="ENS4" s="321"/>
      <c r="ENT4" s="321"/>
      <c r="ENU4" s="321"/>
      <c r="ENV4" s="321"/>
      <c r="ENW4" s="321"/>
      <c r="ENX4" s="321"/>
      <c r="ENY4" s="321"/>
      <c r="ENZ4" s="321"/>
      <c r="EOA4" s="321"/>
      <c r="EOB4" s="321"/>
      <c r="EOC4" s="321"/>
      <c r="EOD4" s="321"/>
      <c r="EOE4" s="321"/>
      <c r="EOF4" s="321"/>
      <c r="EOG4" s="321"/>
      <c r="EOH4" s="321"/>
      <c r="EOI4" s="321"/>
      <c r="EOJ4" s="321"/>
      <c r="EOK4" s="321"/>
      <c r="EOL4" s="321"/>
      <c r="EOM4" s="321"/>
      <c r="EON4" s="321"/>
      <c r="EOO4" s="321"/>
      <c r="EOP4" s="321"/>
      <c r="EOQ4" s="321"/>
      <c r="EOR4" s="321"/>
      <c r="EOS4" s="321"/>
      <c r="EOT4" s="321"/>
      <c r="EOU4" s="321"/>
      <c r="EOV4" s="321"/>
      <c r="EOW4" s="321"/>
      <c r="EOX4" s="321"/>
      <c r="EOY4" s="321"/>
      <c r="EOZ4" s="321"/>
      <c r="EPA4" s="321"/>
      <c r="EPB4" s="321"/>
      <c r="EPC4" s="321"/>
      <c r="EPD4" s="321"/>
      <c r="EPE4" s="321"/>
      <c r="EPF4" s="321"/>
      <c r="EPG4" s="321"/>
      <c r="EPH4" s="321"/>
      <c r="EPI4" s="321"/>
      <c r="EPJ4" s="321"/>
      <c r="EPK4" s="321"/>
      <c r="EPL4" s="321"/>
      <c r="EPM4" s="321"/>
      <c r="EPN4" s="321"/>
      <c r="EPO4" s="321"/>
      <c r="EPP4" s="321"/>
      <c r="EPQ4" s="321"/>
      <c r="EPR4" s="321"/>
      <c r="EPS4" s="321"/>
      <c r="EPT4" s="321"/>
      <c r="EPU4" s="321"/>
      <c r="EPV4" s="321"/>
      <c r="EPW4" s="321"/>
      <c r="EPX4" s="321"/>
      <c r="EPY4" s="321"/>
      <c r="EPZ4" s="321"/>
      <c r="EQA4" s="321"/>
      <c r="EQB4" s="321"/>
      <c r="EQC4" s="321"/>
      <c r="EQD4" s="321"/>
      <c r="EQE4" s="321"/>
      <c r="EQF4" s="321"/>
      <c r="EQG4" s="321"/>
      <c r="EQH4" s="321"/>
      <c r="EQI4" s="321"/>
      <c r="EQJ4" s="321"/>
      <c r="EQK4" s="321"/>
      <c r="EQL4" s="321"/>
      <c r="EQM4" s="321"/>
      <c r="EQN4" s="321"/>
      <c r="EQO4" s="321"/>
      <c r="EQP4" s="321"/>
      <c r="EQQ4" s="321"/>
      <c r="EQR4" s="321"/>
      <c r="EQS4" s="321"/>
      <c r="EQT4" s="321"/>
      <c r="EQU4" s="321"/>
      <c r="EQV4" s="321"/>
      <c r="EQW4" s="321"/>
      <c r="EQX4" s="321"/>
      <c r="EQY4" s="321"/>
      <c r="EQZ4" s="321"/>
      <c r="ERA4" s="321"/>
      <c r="ERB4" s="321"/>
      <c r="ERC4" s="321"/>
      <c r="ERD4" s="321"/>
      <c r="ERE4" s="321"/>
      <c r="ERF4" s="321"/>
      <c r="ERG4" s="321"/>
      <c r="ERH4" s="321"/>
      <c r="ERI4" s="321"/>
      <c r="ERJ4" s="321"/>
      <c r="ERK4" s="321"/>
      <c r="ERL4" s="321"/>
      <c r="ERM4" s="321"/>
      <c r="ERN4" s="321"/>
      <c r="ERO4" s="321"/>
      <c r="ERP4" s="321"/>
      <c r="ERQ4" s="321"/>
      <c r="ERR4" s="321"/>
      <c r="ERS4" s="321"/>
      <c r="ERT4" s="321"/>
      <c r="ERU4" s="321"/>
      <c r="ERV4" s="321"/>
      <c r="ERW4" s="321"/>
      <c r="ERX4" s="321"/>
      <c r="ERY4" s="321"/>
      <c r="ERZ4" s="321"/>
      <c r="ESA4" s="321"/>
      <c r="ESB4" s="321"/>
      <c r="ESC4" s="321"/>
      <c r="ESD4" s="321"/>
      <c r="ESE4" s="321"/>
      <c r="ESF4" s="321"/>
      <c r="ESG4" s="321"/>
      <c r="ESH4" s="321"/>
      <c r="ESI4" s="321"/>
      <c r="ESJ4" s="321"/>
      <c r="ESK4" s="321"/>
      <c r="ESL4" s="321"/>
      <c r="ESM4" s="321"/>
      <c r="ESN4" s="321"/>
      <c r="ESO4" s="321"/>
      <c r="ESP4" s="321"/>
      <c r="ESQ4" s="321"/>
      <c r="ESR4" s="321"/>
      <c r="ESS4" s="321"/>
      <c r="EST4" s="321"/>
      <c r="ESU4" s="321"/>
      <c r="ESV4" s="321"/>
      <c r="ESW4" s="321"/>
      <c r="ESX4" s="321"/>
      <c r="ESY4" s="321"/>
      <c r="ESZ4" s="321"/>
      <c r="ETA4" s="321"/>
      <c r="ETB4" s="321"/>
      <c r="ETC4" s="321"/>
      <c r="ETD4" s="321"/>
      <c r="ETE4" s="321"/>
      <c r="ETF4" s="321"/>
      <c r="ETG4" s="321"/>
      <c r="ETH4" s="321"/>
      <c r="ETI4" s="321"/>
      <c r="ETJ4" s="321"/>
      <c r="ETK4" s="321"/>
      <c r="ETL4" s="321"/>
      <c r="ETM4" s="321"/>
      <c r="ETN4" s="321"/>
      <c r="ETO4" s="321"/>
      <c r="ETP4" s="321"/>
      <c r="ETQ4" s="321"/>
      <c r="ETR4" s="321"/>
      <c r="ETS4" s="321"/>
      <c r="ETT4" s="321"/>
      <c r="ETU4" s="321"/>
      <c r="ETV4" s="321"/>
      <c r="ETW4" s="321"/>
      <c r="ETX4" s="321"/>
      <c r="ETY4" s="321"/>
      <c r="ETZ4" s="321"/>
      <c r="EUA4" s="321"/>
      <c r="EUB4" s="321"/>
      <c r="EUC4" s="321"/>
      <c r="EUD4" s="321"/>
      <c r="EUE4" s="321"/>
      <c r="EUF4" s="321"/>
      <c r="EUG4" s="321"/>
      <c r="EUH4" s="321"/>
      <c r="EUI4" s="321"/>
      <c r="EUJ4" s="321"/>
      <c r="EUK4" s="321"/>
      <c r="EUL4" s="321"/>
      <c r="EUM4" s="321"/>
      <c r="EUN4" s="321"/>
      <c r="EUO4" s="321"/>
      <c r="EUP4" s="321"/>
      <c r="EUQ4" s="321"/>
      <c r="EUR4" s="321"/>
      <c r="EUS4" s="321"/>
      <c r="EUT4" s="321"/>
      <c r="EUU4" s="321"/>
      <c r="EUV4" s="321"/>
      <c r="EUW4" s="321"/>
      <c r="EUX4" s="321"/>
      <c r="EUY4" s="321"/>
      <c r="EUZ4" s="321"/>
      <c r="EVA4" s="321"/>
      <c r="EVB4" s="321"/>
      <c r="EVC4" s="321"/>
      <c r="EVD4" s="321"/>
      <c r="EVE4" s="321"/>
      <c r="EVF4" s="321"/>
      <c r="EVG4" s="321"/>
      <c r="EVH4" s="321"/>
      <c r="EVI4" s="321"/>
      <c r="EVJ4" s="321"/>
      <c r="EVK4" s="321"/>
      <c r="EVL4" s="321"/>
      <c r="EVM4" s="321"/>
      <c r="EVN4" s="321"/>
      <c r="EVO4" s="321"/>
      <c r="EVP4" s="321"/>
      <c r="EVQ4" s="321"/>
      <c r="EVR4" s="321"/>
      <c r="EVS4" s="321"/>
      <c r="EVT4" s="321"/>
      <c r="EVU4" s="321"/>
      <c r="EVV4" s="321"/>
      <c r="EVW4" s="321"/>
      <c r="EVX4" s="321"/>
      <c r="EVY4" s="321"/>
      <c r="EVZ4" s="321"/>
      <c r="EWA4" s="321"/>
      <c r="EWB4" s="321"/>
      <c r="EWC4" s="321"/>
      <c r="EWD4" s="321"/>
      <c r="EWE4" s="321"/>
      <c r="EWF4" s="321"/>
      <c r="EWG4" s="321"/>
      <c r="EWH4" s="321"/>
      <c r="EWI4" s="321"/>
      <c r="EWJ4" s="321"/>
      <c r="EWK4" s="321"/>
      <c r="EWL4" s="321"/>
      <c r="EWM4" s="321"/>
      <c r="EWN4" s="321"/>
      <c r="EWO4" s="321"/>
      <c r="EWP4" s="321"/>
      <c r="EWQ4" s="321"/>
      <c r="EWR4" s="321"/>
      <c r="EWS4" s="321"/>
      <c r="EWT4" s="321"/>
      <c r="EWU4" s="321"/>
      <c r="EWV4" s="321"/>
      <c r="EWW4" s="321"/>
      <c r="EWX4" s="321"/>
      <c r="EWY4" s="321"/>
      <c r="EWZ4" s="321"/>
      <c r="EXA4" s="321"/>
      <c r="EXB4" s="321"/>
      <c r="EXC4" s="321"/>
      <c r="EXD4" s="321"/>
      <c r="EXE4" s="321"/>
      <c r="EXF4" s="321"/>
      <c r="EXG4" s="321"/>
      <c r="EXH4" s="321"/>
      <c r="EXI4" s="321"/>
      <c r="EXJ4" s="321"/>
      <c r="EXK4" s="321"/>
      <c r="EXL4" s="321"/>
      <c r="EXM4" s="321"/>
      <c r="EXN4" s="321"/>
      <c r="EXO4" s="321"/>
      <c r="EXP4" s="321"/>
      <c r="EXQ4" s="321"/>
      <c r="EXR4" s="321"/>
      <c r="EXS4" s="321"/>
      <c r="EXT4" s="321"/>
      <c r="EXU4" s="321"/>
      <c r="EXV4" s="321"/>
      <c r="EXW4" s="321"/>
      <c r="EXX4" s="321"/>
      <c r="EXY4" s="321"/>
      <c r="EXZ4" s="321"/>
      <c r="EYA4" s="321"/>
      <c r="EYB4" s="321"/>
      <c r="EYC4" s="321"/>
      <c r="EYD4" s="321"/>
      <c r="EYE4" s="321"/>
      <c r="EYF4" s="321"/>
      <c r="EYG4" s="321"/>
      <c r="EYH4" s="321"/>
      <c r="EYI4" s="321"/>
      <c r="EYJ4" s="321"/>
      <c r="EYK4" s="321"/>
      <c r="EYL4" s="321"/>
      <c r="EYM4" s="321"/>
      <c r="EYN4" s="321"/>
      <c r="EYO4" s="321"/>
      <c r="EYP4" s="321"/>
      <c r="EYQ4" s="321"/>
      <c r="EYR4" s="321"/>
      <c r="EYS4" s="321"/>
      <c r="EYT4" s="321"/>
      <c r="EYU4" s="321"/>
      <c r="EYV4" s="321"/>
      <c r="EYW4" s="321"/>
      <c r="EYX4" s="321"/>
      <c r="EYY4" s="321"/>
      <c r="EYZ4" s="321"/>
      <c r="EZA4" s="321"/>
      <c r="EZB4" s="321"/>
      <c r="EZC4" s="321"/>
      <c r="EZD4" s="321"/>
      <c r="EZE4" s="321"/>
      <c r="EZF4" s="321"/>
      <c r="EZG4" s="321"/>
      <c r="EZH4" s="321"/>
      <c r="EZI4" s="321"/>
      <c r="EZJ4" s="321"/>
      <c r="EZK4" s="321"/>
      <c r="EZL4" s="321"/>
      <c r="EZM4" s="321"/>
      <c r="EZN4" s="321"/>
      <c r="EZO4" s="321"/>
      <c r="EZP4" s="321"/>
      <c r="EZQ4" s="321"/>
      <c r="EZR4" s="321"/>
      <c r="EZS4" s="321"/>
      <c r="EZT4" s="321"/>
      <c r="EZU4" s="321"/>
      <c r="EZV4" s="321"/>
      <c r="EZW4" s="321"/>
      <c r="EZX4" s="321"/>
      <c r="EZY4" s="321"/>
      <c r="EZZ4" s="321"/>
      <c r="FAA4" s="321"/>
      <c r="FAB4" s="321"/>
      <c r="FAC4" s="321"/>
      <c r="FAD4" s="321"/>
      <c r="FAE4" s="321"/>
      <c r="FAF4" s="321"/>
      <c r="FAG4" s="321"/>
      <c r="FAH4" s="321"/>
      <c r="FAI4" s="321"/>
      <c r="FAJ4" s="321"/>
      <c r="FAK4" s="321"/>
      <c r="FAL4" s="321"/>
      <c r="FAM4" s="321"/>
      <c r="FAN4" s="321"/>
      <c r="FAO4" s="321"/>
      <c r="FAP4" s="321"/>
      <c r="FAQ4" s="321"/>
      <c r="FAR4" s="321"/>
      <c r="FAS4" s="321"/>
      <c r="FAT4" s="321"/>
      <c r="FAU4" s="321"/>
      <c r="FAV4" s="321"/>
      <c r="FAW4" s="321"/>
      <c r="FAX4" s="321"/>
      <c r="FAY4" s="321"/>
      <c r="FAZ4" s="321"/>
      <c r="FBA4" s="321"/>
      <c r="FBB4" s="321"/>
      <c r="FBC4" s="321"/>
      <c r="FBD4" s="321"/>
      <c r="FBE4" s="321"/>
      <c r="FBF4" s="321"/>
      <c r="FBG4" s="321"/>
      <c r="FBH4" s="321"/>
      <c r="FBI4" s="321"/>
      <c r="FBJ4" s="321"/>
      <c r="FBK4" s="321"/>
      <c r="FBL4" s="321"/>
      <c r="FBM4" s="321"/>
      <c r="FBN4" s="321"/>
      <c r="FBO4" s="321"/>
      <c r="FBP4" s="321"/>
      <c r="FBQ4" s="321"/>
      <c r="FBR4" s="321"/>
      <c r="FBS4" s="321"/>
      <c r="FBT4" s="321"/>
      <c r="FBU4" s="321"/>
      <c r="FBV4" s="321"/>
      <c r="FBW4" s="321"/>
      <c r="FBX4" s="321"/>
      <c r="FBY4" s="321"/>
      <c r="FBZ4" s="321"/>
      <c r="FCA4" s="321"/>
      <c r="FCB4" s="321"/>
      <c r="FCC4" s="321"/>
      <c r="FCD4" s="321"/>
      <c r="FCE4" s="321"/>
      <c r="FCF4" s="321"/>
      <c r="FCG4" s="321"/>
      <c r="FCH4" s="321"/>
      <c r="FCI4" s="321"/>
      <c r="FCJ4" s="321"/>
      <c r="FCK4" s="321"/>
      <c r="FCL4" s="321"/>
      <c r="FCM4" s="321"/>
      <c r="FCN4" s="321"/>
      <c r="FCO4" s="321"/>
      <c r="FCP4" s="321"/>
      <c r="FCQ4" s="321"/>
      <c r="FCR4" s="321"/>
      <c r="FCS4" s="321"/>
      <c r="FCT4" s="321"/>
      <c r="FCU4" s="321"/>
      <c r="FCV4" s="321"/>
      <c r="FCW4" s="321"/>
      <c r="FCX4" s="321"/>
      <c r="FCY4" s="321"/>
      <c r="FCZ4" s="321"/>
      <c r="FDA4" s="321"/>
      <c r="FDB4" s="321"/>
      <c r="FDC4" s="321"/>
      <c r="FDD4" s="321"/>
      <c r="FDE4" s="321"/>
      <c r="FDF4" s="321"/>
      <c r="FDG4" s="321"/>
      <c r="FDH4" s="321"/>
      <c r="FDI4" s="321"/>
      <c r="FDJ4" s="321"/>
      <c r="FDK4" s="321"/>
      <c r="FDL4" s="321"/>
      <c r="FDM4" s="321"/>
      <c r="FDN4" s="321"/>
      <c r="FDO4" s="321"/>
      <c r="FDP4" s="321"/>
      <c r="FDQ4" s="321"/>
      <c r="FDR4" s="321"/>
      <c r="FDS4" s="321"/>
      <c r="FDT4" s="321"/>
      <c r="FDU4" s="321"/>
      <c r="FDV4" s="321"/>
      <c r="FDW4" s="321"/>
      <c r="FDX4" s="321"/>
      <c r="FDY4" s="321"/>
      <c r="FDZ4" s="321"/>
      <c r="FEA4" s="321"/>
      <c r="FEB4" s="321"/>
      <c r="FEC4" s="321"/>
      <c r="FED4" s="321"/>
      <c r="FEE4" s="321"/>
      <c r="FEF4" s="321"/>
      <c r="FEG4" s="321"/>
      <c r="FEH4" s="321"/>
      <c r="FEI4" s="321"/>
      <c r="FEJ4" s="321"/>
      <c r="FEK4" s="321"/>
      <c r="FEL4" s="321"/>
      <c r="FEM4" s="321"/>
      <c r="FEN4" s="321"/>
      <c r="FEO4" s="321"/>
      <c r="FEP4" s="321"/>
      <c r="FEQ4" s="321"/>
      <c r="FER4" s="321"/>
      <c r="FES4" s="321"/>
      <c r="FET4" s="321"/>
      <c r="FEU4" s="321"/>
      <c r="FEV4" s="321"/>
      <c r="FEW4" s="321"/>
      <c r="FEX4" s="321"/>
      <c r="FEY4" s="321"/>
      <c r="FEZ4" s="321"/>
      <c r="FFA4" s="321"/>
      <c r="FFB4" s="321"/>
      <c r="FFC4" s="321"/>
      <c r="FFD4" s="321"/>
      <c r="FFE4" s="321"/>
      <c r="FFF4" s="321"/>
      <c r="FFG4" s="321"/>
      <c r="FFH4" s="321"/>
      <c r="FFI4" s="321"/>
      <c r="FFJ4" s="321"/>
      <c r="FFK4" s="321"/>
      <c r="FFL4" s="321"/>
      <c r="FFM4" s="321"/>
      <c r="FFN4" s="321"/>
      <c r="FFO4" s="321"/>
      <c r="FFP4" s="321"/>
      <c r="FFQ4" s="321"/>
      <c r="FFR4" s="321"/>
      <c r="FFS4" s="321"/>
      <c r="FFT4" s="321"/>
      <c r="FFU4" s="321"/>
      <c r="FFV4" s="321"/>
      <c r="FFW4" s="321"/>
      <c r="FFX4" s="321"/>
      <c r="FFY4" s="321"/>
      <c r="FFZ4" s="321"/>
      <c r="FGA4" s="321"/>
      <c r="FGB4" s="321"/>
      <c r="FGC4" s="321"/>
      <c r="FGD4" s="321"/>
      <c r="FGE4" s="321"/>
      <c r="FGF4" s="321"/>
      <c r="FGG4" s="321"/>
      <c r="FGH4" s="321"/>
      <c r="FGI4" s="321"/>
      <c r="FGJ4" s="321"/>
      <c r="FGK4" s="321"/>
      <c r="FGL4" s="321"/>
      <c r="FGM4" s="321"/>
      <c r="FGN4" s="321"/>
      <c r="FGO4" s="321"/>
      <c r="FGP4" s="321"/>
      <c r="FGQ4" s="321"/>
      <c r="FGR4" s="321"/>
      <c r="FGS4" s="321"/>
      <c r="FGT4" s="321"/>
      <c r="FGU4" s="321"/>
      <c r="FGV4" s="321"/>
      <c r="FGW4" s="321"/>
      <c r="FGX4" s="321"/>
      <c r="FGY4" s="321"/>
      <c r="FGZ4" s="321"/>
      <c r="FHA4" s="321"/>
      <c r="FHB4" s="321"/>
      <c r="FHC4" s="321"/>
      <c r="FHD4" s="321"/>
      <c r="FHE4" s="321"/>
      <c r="FHF4" s="321"/>
      <c r="FHG4" s="321"/>
      <c r="FHH4" s="321"/>
      <c r="FHI4" s="321"/>
      <c r="FHJ4" s="321"/>
      <c r="FHK4" s="321"/>
      <c r="FHL4" s="321"/>
      <c r="FHM4" s="321"/>
      <c r="FHN4" s="321"/>
      <c r="FHO4" s="321"/>
      <c r="FHP4" s="321"/>
      <c r="FHQ4" s="321"/>
      <c r="FHR4" s="321"/>
      <c r="FHS4" s="321"/>
      <c r="FHT4" s="321"/>
      <c r="FHU4" s="321"/>
      <c r="FHV4" s="321"/>
      <c r="FHW4" s="321"/>
      <c r="FHX4" s="321"/>
      <c r="FHY4" s="321"/>
      <c r="FHZ4" s="321"/>
      <c r="FIA4" s="321"/>
      <c r="FIB4" s="321"/>
      <c r="FIC4" s="321"/>
      <c r="FID4" s="321"/>
      <c r="FIE4" s="321"/>
      <c r="FIF4" s="321"/>
      <c r="FIG4" s="321"/>
      <c r="FIH4" s="321"/>
      <c r="FII4" s="321"/>
      <c r="FIJ4" s="321"/>
      <c r="FIK4" s="321"/>
      <c r="FIL4" s="321"/>
      <c r="FIM4" s="321"/>
      <c r="FIN4" s="321"/>
      <c r="FIO4" s="321"/>
      <c r="FIP4" s="321"/>
      <c r="FIQ4" s="321"/>
      <c r="FIR4" s="321"/>
      <c r="FIS4" s="321"/>
      <c r="FIT4" s="321"/>
      <c r="FIU4" s="321"/>
      <c r="FIV4" s="321"/>
      <c r="FIW4" s="321"/>
      <c r="FIX4" s="321"/>
      <c r="FIY4" s="321"/>
      <c r="FIZ4" s="321"/>
      <c r="FJA4" s="321"/>
      <c r="FJB4" s="321"/>
      <c r="FJC4" s="321"/>
      <c r="FJD4" s="321"/>
      <c r="FJE4" s="321"/>
      <c r="FJF4" s="321"/>
      <c r="FJG4" s="321"/>
      <c r="FJH4" s="321"/>
      <c r="FJI4" s="321"/>
      <c r="FJJ4" s="321"/>
      <c r="FJK4" s="321"/>
      <c r="FJL4" s="321"/>
      <c r="FJM4" s="321"/>
      <c r="FJN4" s="321"/>
      <c r="FJO4" s="321"/>
      <c r="FJP4" s="321"/>
      <c r="FJQ4" s="321"/>
      <c r="FJR4" s="321"/>
      <c r="FJS4" s="321"/>
      <c r="FJT4" s="321"/>
      <c r="FJU4" s="321"/>
      <c r="FJV4" s="321"/>
      <c r="FJW4" s="321"/>
      <c r="FJX4" s="321"/>
      <c r="FJY4" s="321"/>
      <c r="FJZ4" s="321"/>
      <c r="FKA4" s="321"/>
      <c r="FKB4" s="321"/>
      <c r="FKC4" s="321"/>
      <c r="FKD4" s="321"/>
      <c r="FKE4" s="321"/>
      <c r="FKF4" s="321"/>
      <c r="FKG4" s="321"/>
      <c r="FKH4" s="321"/>
      <c r="FKI4" s="321"/>
      <c r="FKJ4" s="321"/>
      <c r="FKK4" s="321"/>
      <c r="FKL4" s="321"/>
      <c r="FKM4" s="321"/>
      <c r="FKN4" s="321"/>
      <c r="FKO4" s="321"/>
      <c r="FKP4" s="321"/>
      <c r="FKQ4" s="321"/>
      <c r="FKR4" s="321"/>
      <c r="FKS4" s="321"/>
      <c r="FKT4" s="321"/>
      <c r="FKU4" s="321"/>
      <c r="FKV4" s="321"/>
      <c r="FKW4" s="321"/>
      <c r="FKX4" s="321"/>
      <c r="FKY4" s="321"/>
      <c r="FKZ4" s="321"/>
      <c r="FLA4" s="321"/>
      <c r="FLB4" s="321"/>
      <c r="FLC4" s="321"/>
      <c r="FLD4" s="321"/>
      <c r="FLE4" s="321"/>
      <c r="FLF4" s="321"/>
      <c r="FLG4" s="321"/>
      <c r="FLH4" s="321"/>
      <c r="FLI4" s="321"/>
      <c r="FLJ4" s="321"/>
      <c r="FLK4" s="321"/>
      <c r="FLL4" s="321"/>
      <c r="FLM4" s="321"/>
      <c r="FLN4" s="321"/>
      <c r="FLO4" s="321"/>
      <c r="FLP4" s="321"/>
      <c r="FLQ4" s="321"/>
      <c r="FLR4" s="321"/>
      <c r="FLS4" s="321"/>
      <c r="FLT4" s="321"/>
      <c r="FLU4" s="321"/>
      <c r="FLV4" s="321"/>
      <c r="FLW4" s="321"/>
      <c r="FLX4" s="321"/>
      <c r="FLY4" s="321"/>
      <c r="FLZ4" s="321"/>
      <c r="FMA4" s="321"/>
      <c r="FMB4" s="321"/>
      <c r="FMC4" s="321"/>
      <c r="FMD4" s="321"/>
      <c r="FME4" s="321"/>
      <c r="FMF4" s="321"/>
      <c r="FMG4" s="321"/>
      <c r="FMH4" s="321"/>
      <c r="FMI4" s="321"/>
      <c r="FMJ4" s="321"/>
      <c r="FMK4" s="321"/>
      <c r="FML4" s="321"/>
      <c r="FMM4" s="321"/>
      <c r="FMN4" s="321"/>
      <c r="FMO4" s="321"/>
      <c r="FMP4" s="321"/>
      <c r="FMQ4" s="321"/>
      <c r="FMR4" s="321"/>
      <c r="FMS4" s="321"/>
      <c r="FMT4" s="321"/>
      <c r="FMU4" s="321"/>
      <c r="FMV4" s="321"/>
      <c r="FMW4" s="321"/>
      <c r="FMX4" s="321"/>
      <c r="FMY4" s="321"/>
      <c r="FMZ4" s="321"/>
      <c r="FNA4" s="321"/>
      <c r="FNB4" s="321"/>
      <c r="FNC4" s="321"/>
      <c r="FND4" s="321"/>
      <c r="FNE4" s="321"/>
      <c r="FNF4" s="321"/>
      <c r="FNG4" s="321"/>
      <c r="FNH4" s="321"/>
      <c r="FNI4" s="321"/>
      <c r="FNJ4" s="321"/>
      <c r="FNK4" s="321"/>
      <c r="FNL4" s="321"/>
      <c r="FNM4" s="321"/>
      <c r="FNN4" s="321"/>
      <c r="FNO4" s="321"/>
      <c r="FNP4" s="321"/>
      <c r="FNQ4" s="321"/>
      <c r="FNR4" s="321"/>
      <c r="FNS4" s="321"/>
      <c r="FNT4" s="321"/>
      <c r="FNU4" s="321"/>
      <c r="FNV4" s="321"/>
      <c r="FNW4" s="321"/>
      <c r="FNX4" s="321"/>
      <c r="FNY4" s="321"/>
      <c r="FNZ4" s="321"/>
      <c r="FOA4" s="321"/>
      <c r="FOB4" s="321"/>
      <c r="FOC4" s="321"/>
      <c r="FOD4" s="321"/>
      <c r="FOE4" s="321"/>
      <c r="FOF4" s="321"/>
      <c r="FOG4" s="321"/>
      <c r="FOH4" s="321"/>
      <c r="FOI4" s="321"/>
      <c r="FOJ4" s="321"/>
      <c r="FOK4" s="321"/>
      <c r="FOL4" s="321"/>
      <c r="FOM4" s="321"/>
      <c r="FON4" s="321"/>
      <c r="FOO4" s="321"/>
      <c r="FOP4" s="321"/>
      <c r="FOQ4" s="321"/>
      <c r="FOR4" s="321"/>
      <c r="FOS4" s="321"/>
      <c r="FOT4" s="321"/>
      <c r="FOU4" s="321"/>
      <c r="FOV4" s="321"/>
      <c r="FOW4" s="321"/>
      <c r="FOX4" s="321"/>
      <c r="FOY4" s="321"/>
      <c r="FOZ4" s="321"/>
      <c r="FPA4" s="321"/>
      <c r="FPB4" s="321"/>
      <c r="FPC4" s="321"/>
      <c r="FPD4" s="321"/>
      <c r="FPE4" s="321"/>
      <c r="FPF4" s="321"/>
      <c r="FPG4" s="321"/>
      <c r="FPH4" s="321"/>
      <c r="FPI4" s="321"/>
      <c r="FPJ4" s="321"/>
      <c r="FPK4" s="321"/>
      <c r="FPL4" s="321"/>
      <c r="FPM4" s="321"/>
      <c r="FPN4" s="321"/>
      <c r="FPO4" s="321"/>
      <c r="FPP4" s="321"/>
      <c r="FPQ4" s="321"/>
      <c r="FPR4" s="321"/>
      <c r="FPS4" s="321"/>
      <c r="FPT4" s="321"/>
      <c r="FPU4" s="321"/>
      <c r="FPV4" s="321"/>
      <c r="FPW4" s="321"/>
      <c r="FPX4" s="321"/>
      <c r="FPY4" s="321"/>
      <c r="FPZ4" s="321"/>
      <c r="FQA4" s="321"/>
      <c r="FQB4" s="321"/>
      <c r="FQC4" s="321"/>
      <c r="FQD4" s="321"/>
      <c r="FQE4" s="321"/>
      <c r="FQF4" s="321"/>
      <c r="FQG4" s="321"/>
      <c r="FQH4" s="321"/>
      <c r="FQI4" s="321"/>
      <c r="FQJ4" s="321"/>
      <c r="FQK4" s="321"/>
      <c r="FQL4" s="321"/>
      <c r="FQM4" s="321"/>
      <c r="FQN4" s="321"/>
      <c r="FQO4" s="321"/>
      <c r="FQP4" s="321"/>
      <c r="FQQ4" s="321"/>
      <c r="FQR4" s="321"/>
      <c r="FQS4" s="321"/>
      <c r="FQT4" s="321"/>
      <c r="FQU4" s="321"/>
      <c r="FQV4" s="321"/>
      <c r="FQW4" s="321"/>
      <c r="FQX4" s="321"/>
      <c r="FQY4" s="321"/>
      <c r="FQZ4" s="321"/>
      <c r="FRA4" s="321"/>
      <c r="FRB4" s="321"/>
      <c r="FRC4" s="321"/>
      <c r="FRD4" s="321"/>
      <c r="FRE4" s="321"/>
      <c r="FRF4" s="321"/>
      <c r="FRG4" s="321"/>
      <c r="FRH4" s="321"/>
      <c r="FRI4" s="321"/>
      <c r="FRJ4" s="321"/>
      <c r="FRK4" s="321"/>
      <c r="FRL4" s="321"/>
      <c r="FRM4" s="321"/>
      <c r="FRN4" s="321"/>
      <c r="FRO4" s="321"/>
      <c r="FRP4" s="321"/>
      <c r="FRQ4" s="321"/>
      <c r="FRR4" s="321"/>
      <c r="FRS4" s="321"/>
      <c r="FRT4" s="321"/>
      <c r="FRU4" s="321"/>
      <c r="FRV4" s="321"/>
      <c r="FRW4" s="321"/>
      <c r="FRX4" s="321"/>
      <c r="FRY4" s="321"/>
      <c r="FRZ4" s="321"/>
      <c r="FSA4" s="321"/>
      <c r="FSB4" s="321"/>
      <c r="FSC4" s="321"/>
      <c r="FSD4" s="321"/>
      <c r="FSE4" s="321"/>
      <c r="FSF4" s="321"/>
      <c r="FSG4" s="321"/>
      <c r="FSH4" s="321"/>
      <c r="FSI4" s="321"/>
      <c r="FSJ4" s="321"/>
      <c r="FSK4" s="321"/>
      <c r="FSL4" s="321"/>
      <c r="FSM4" s="321"/>
      <c r="FSN4" s="321"/>
      <c r="FSO4" s="321"/>
      <c r="FSP4" s="321"/>
      <c r="FSQ4" s="321"/>
      <c r="FSR4" s="321"/>
      <c r="FSS4" s="321"/>
      <c r="FST4" s="321"/>
      <c r="FSU4" s="321"/>
      <c r="FSV4" s="321"/>
      <c r="FSW4" s="321"/>
      <c r="FSX4" s="321"/>
      <c r="FSY4" s="321"/>
      <c r="FSZ4" s="321"/>
      <c r="FTA4" s="321"/>
      <c r="FTB4" s="321"/>
      <c r="FTC4" s="321"/>
      <c r="FTD4" s="321"/>
      <c r="FTE4" s="321"/>
      <c r="FTF4" s="321"/>
      <c r="FTG4" s="321"/>
      <c r="FTH4" s="321"/>
      <c r="FTI4" s="321"/>
      <c r="FTJ4" s="321"/>
      <c r="FTK4" s="321"/>
      <c r="FTL4" s="321"/>
      <c r="FTM4" s="321"/>
      <c r="FTN4" s="321"/>
      <c r="FTO4" s="321"/>
      <c r="FTP4" s="321"/>
      <c r="FTQ4" s="321"/>
      <c r="FTR4" s="321"/>
      <c r="FTS4" s="321"/>
      <c r="FTT4" s="321"/>
      <c r="FTU4" s="321"/>
      <c r="FTV4" s="321"/>
      <c r="FTW4" s="321"/>
      <c r="FTX4" s="321"/>
      <c r="FTY4" s="321"/>
      <c r="FTZ4" s="321"/>
      <c r="FUA4" s="321"/>
      <c r="FUB4" s="321"/>
      <c r="FUC4" s="321"/>
      <c r="FUD4" s="321"/>
      <c r="FUE4" s="321"/>
      <c r="FUF4" s="321"/>
      <c r="FUG4" s="321"/>
      <c r="FUH4" s="321"/>
      <c r="FUI4" s="321"/>
      <c r="FUJ4" s="321"/>
      <c r="FUK4" s="321"/>
      <c r="FUL4" s="321"/>
      <c r="FUM4" s="321"/>
      <c r="FUN4" s="321"/>
      <c r="FUO4" s="321"/>
      <c r="FUP4" s="321"/>
      <c r="FUQ4" s="321"/>
      <c r="FUR4" s="321"/>
      <c r="FUS4" s="321"/>
      <c r="FUT4" s="321"/>
      <c r="FUU4" s="321"/>
      <c r="FUV4" s="321"/>
      <c r="FUW4" s="321"/>
      <c r="FUX4" s="321"/>
      <c r="FUY4" s="321"/>
      <c r="FUZ4" s="321"/>
      <c r="FVA4" s="321"/>
      <c r="FVB4" s="321"/>
      <c r="FVC4" s="321"/>
      <c r="FVD4" s="321"/>
      <c r="FVE4" s="321"/>
      <c r="FVF4" s="321"/>
      <c r="FVG4" s="321"/>
      <c r="FVH4" s="321"/>
      <c r="FVI4" s="321"/>
      <c r="FVJ4" s="321"/>
      <c r="FVK4" s="321"/>
      <c r="FVL4" s="321"/>
      <c r="FVM4" s="321"/>
      <c r="FVN4" s="321"/>
      <c r="FVO4" s="321"/>
      <c r="FVP4" s="321"/>
      <c r="FVQ4" s="321"/>
      <c r="FVR4" s="321"/>
      <c r="FVS4" s="321"/>
      <c r="FVT4" s="321"/>
      <c r="FVU4" s="321"/>
      <c r="FVV4" s="321"/>
      <c r="FVW4" s="321"/>
      <c r="FVX4" s="321"/>
      <c r="FVY4" s="321"/>
      <c r="FVZ4" s="321"/>
      <c r="FWA4" s="321"/>
      <c r="FWB4" s="321"/>
      <c r="FWC4" s="321"/>
      <c r="FWD4" s="321"/>
      <c r="FWE4" s="321"/>
      <c r="FWF4" s="321"/>
      <c r="FWG4" s="321"/>
      <c r="FWH4" s="321"/>
      <c r="FWI4" s="321"/>
      <c r="FWJ4" s="321"/>
      <c r="FWK4" s="321"/>
      <c r="FWL4" s="321"/>
      <c r="FWM4" s="321"/>
      <c r="FWN4" s="321"/>
      <c r="FWO4" s="321"/>
      <c r="FWP4" s="321"/>
      <c r="FWQ4" s="321"/>
      <c r="FWR4" s="321"/>
      <c r="FWS4" s="321"/>
      <c r="FWT4" s="321"/>
      <c r="FWU4" s="321"/>
      <c r="FWV4" s="321"/>
      <c r="FWW4" s="321"/>
      <c r="FWX4" s="321"/>
      <c r="FWY4" s="321"/>
      <c r="FWZ4" s="321"/>
      <c r="FXA4" s="321"/>
      <c r="FXB4" s="321"/>
      <c r="FXC4" s="321"/>
      <c r="FXD4" s="321"/>
      <c r="FXE4" s="321"/>
      <c r="FXF4" s="321"/>
      <c r="FXG4" s="321"/>
      <c r="FXH4" s="321"/>
      <c r="FXI4" s="321"/>
      <c r="FXJ4" s="321"/>
      <c r="FXK4" s="321"/>
      <c r="FXL4" s="321"/>
      <c r="FXM4" s="321"/>
      <c r="FXN4" s="321"/>
      <c r="FXO4" s="321"/>
      <c r="FXP4" s="321"/>
      <c r="FXQ4" s="321"/>
      <c r="FXR4" s="321"/>
      <c r="FXS4" s="321"/>
      <c r="FXT4" s="321"/>
      <c r="FXU4" s="321"/>
      <c r="FXV4" s="321"/>
      <c r="FXW4" s="321"/>
      <c r="FXX4" s="321"/>
      <c r="FXY4" s="321"/>
      <c r="FXZ4" s="321"/>
      <c r="FYA4" s="321"/>
      <c r="FYB4" s="321"/>
      <c r="FYC4" s="321"/>
      <c r="FYD4" s="321"/>
      <c r="FYE4" s="321"/>
      <c r="FYF4" s="321"/>
      <c r="FYG4" s="321"/>
      <c r="FYH4" s="321"/>
      <c r="FYI4" s="321"/>
      <c r="FYJ4" s="321"/>
      <c r="FYK4" s="321"/>
      <c r="FYL4" s="321"/>
      <c r="FYM4" s="321"/>
      <c r="FYN4" s="321"/>
      <c r="FYO4" s="321"/>
      <c r="FYP4" s="321"/>
      <c r="FYQ4" s="321"/>
      <c r="FYR4" s="321"/>
      <c r="FYS4" s="321"/>
      <c r="FYT4" s="321"/>
      <c r="FYU4" s="321"/>
      <c r="FYV4" s="321"/>
      <c r="FYW4" s="321"/>
      <c r="FYX4" s="321"/>
      <c r="FYY4" s="321"/>
      <c r="FYZ4" s="321"/>
      <c r="FZA4" s="321"/>
      <c r="FZB4" s="321"/>
      <c r="FZC4" s="321"/>
      <c r="FZD4" s="321"/>
      <c r="FZE4" s="321"/>
      <c r="FZF4" s="321"/>
      <c r="FZG4" s="321"/>
      <c r="FZH4" s="321"/>
      <c r="FZI4" s="321"/>
      <c r="FZJ4" s="321"/>
      <c r="FZK4" s="321"/>
      <c r="FZL4" s="321"/>
      <c r="FZM4" s="321"/>
      <c r="FZN4" s="321"/>
      <c r="FZO4" s="321"/>
      <c r="FZP4" s="321"/>
      <c r="FZQ4" s="321"/>
      <c r="FZR4" s="321"/>
      <c r="FZS4" s="321"/>
      <c r="FZT4" s="321"/>
      <c r="FZU4" s="321"/>
      <c r="FZV4" s="321"/>
      <c r="FZW4" s="321"/>
      <c r="FZX4" s="321"/>
      <c r="FZY4" s="321"/>
      <c r="FZZ4" s="321"/>
      <c r="GAA4" s="321"/>
      <c r="GAB4" s="321"/>
      <c r="GAC4" s="321"/>
      <c r="GAD4" s="321"/>
      <c r="GAE4" s="321"/>
      <c r="GAF4" s="321"/>
      <c r="GAG4" s="321"/>
      <c r="GAH4" s="321"/>
      <c r="GAI4" s="321"/>
      <c r="GAJ4" s="321"/>
      <c r="GAK4" s="321"/>
      <c r="GAL4" s="321"/>
      <c r="GAM4" s="321"/>
      <c r="GAN4" s="321"/>
      <c r="GAO4" s="321"/>
      <c r="GAP4" s="321"/>
      <c r="GAQ4" s="321"/>
      <c r="GAR4" s="321"/>
      <c r="GAS4" s="321"/>
      <c r="GAT4" s="321"/>
      <c r="GAU4" s="321"/>
      <c r="GAV4" s="321"/>
      <c r="GAW4" s="321"/>
      <c r="GAX4" s="321"/>
      <c r="GAY4" s="321"/>
      <c r="GAZ4" s="321"/>
      <c r="GBA4" s="321"/>
      <c r="GBB4" s="321"/>
      <c r="GBC4" s="321"/>
      <c r="GBD4" s="321"/>
      <c r="GBE4" s="321"/>
      <c r="GBF4" s="321"/>
      <c r="GBG4" s="321"/>
      <c r="GBH4" s="321"/>
      <c r="GBI4" s="321"/>
      <c r="GBJ4" s="321"/>
      <c r="GBK4" s="321"/>
      <c r="GBL4" s="321"/>
      <c r="GBM4" s="321"/>
      <c r="GBN4" s="321"/>
      <c r="GBO4" s="321"/>
      <c r="GBP4" s="321"/>
      <c r="GBQ4" s="321"/>
      <c r="GBR4" s="321"/>
      <c r="GBS4" s="321"/>
      <c r="GBT4" s="321"/>
      <c r="GBU4" s="321"/>
      <c r="GBV4" s="321"/>
      <c r="GBW4" s="321"/>
      <c r="GBX4" s="321"/>
      <c r="GBY4" s="321"/>
      <c r="GBZ4" s="321"/>
      <c r="GCA4" s="321"/>
      <c r="GCB4" s="321"/>
      <c r="GCC4" s="321"/>
      <c r="GCD4" s="321"/>
      <c r="GCE4" s="321"/>
      <c r="GCF4" s="321"/>
      <c r="GCG4" s="321"/>
      <c r="GCH4" s="321"/>
      <c r="GCI4" s="321"/>
      <c r="GCJ4" s="321"/>
      <c r="GCK4" s="321"/>
      <c r="GCL4" s="321"/>
      <c r="GCM4" s="321"/>
      <c r="GCN4" s="321"/>
      <c r="GCO4" s="321"/>
      <c r="GCP4" s="321"/>
      <c r="GCQ4" s="321"/>
      <c r="GCR4" s="321"/>
      <c r="GCS4" s="321"/>
      <c r="GCT4" s="321"/>
      <c r="GCU4" s="321"/>
      <c r="GCV4" s="321"/>
      <c r="GCW4" s="321"/>
      <c r="GCX4" s="321"/>
      <c r="GCY4" s="321"/>
      <c r="GCZ4" s="321"/>
      <c r="GDA4" s="321"/>
      <c r="GDB4" s="321"/>
      <c r="GDC4" s="321"/>
      <c r="GDD4" s="321"/>
      <c r="GDE4" s="321"/>
      <c r="GDF4" s="321"/>
      <c r="GDG4" s="321"/>
      <c r="GDH4" s="321"/>
      <c r="GDI4" s="321"/>
      <c r="GDJ4" s="321"/>
      <c r="GDK4" s="321"/>
      <c r="GDL4" s="321"/>
      <c r="GDM4" s="321"/>
      <c r="GDN4" s="321"/>
      <c r="GDO4" s="321"/>
      <c r="GDP4" s="321"/>
      <c r="GDQ4" s="321"/>
      <c r="GDR4" s="321"/>
      <c r="GDS4" s="321"/>
      <c r="GDT4" s="321"/>
      <c r="GDU4" s="321"/>
      <c r="GDV4" s="321"/>
      <c r="GDW4" s="321"/>
      <c r="GDX4" s="321"/>
      <c r="GDY4" s="321"/>
      <c r="GDZ4" s="321"/>
      <c r="GEA4" s="321"/>
      <c r="GEB4" s="321"/>
      <c r="GEC4" s="321"/>
      <c r="GED4" s="321"/>
      <c r="GEE4" s="321"/>
      <c r="GEF4" s="321"/>
      <c r="GEG4" s="321"/>
      <c r="GEH4" s="321"/>
      <c r="GEI4" s="321"/>
      <c r="GEJ4" s="321"/>
      <c r="GEK4" s="321"/>
      <c r="GEL4" s="321"/>
      <c r="GEM4" s="321"/>
      <c r="GEN4" s="321"/>
      <c r="GEO4" s="321"/>
      <c r="GEP4" s="321"/>
      <c r="GEQ4" s="321"/>
      <c r="GER4" s="321"/>
      <c r="GES4" s="321"/>
      <c r="GET4" s="321"/>
      <c r="GEU4" s="321"/>
      <c r="GEV4" s="321"/>
      <c r="GEW4" s="321"/>
      <c r="GEX4" s="321"/>
      <c r="GEY4" s="321"/>
      <c r="GEZ4" s="321"/>
      <c r="GFA4" s="321"/>
      <c r="GFB4" s="321"/>
      <c r="GFC4" s="321"/>
      <c r="GFD4" s="321"/>
      <c r="GFE4" s="321"/>
      <c r="GFF4" s="321"/>
      <c r="GFG4" s="321"/>
      <c r="GFH4" s="321"/>
      <c r="GFI4" s="321"/>
      <c r="GFJ4" s="321"/>
      <c r="GFK4" s="321"/>
      <c r="GFL4" s="321"/>
      <c r="GFM4" s="321"/>
      <c r="GFN4" s="321"/>
      <c r="GFO4" s="321"/>
      <c r="GFP4" s="321"/>
      <c r="GFQ4" s="321"/>
      <c r="GFR4" s="321"/>
      <c r="GFS4" s="321"/>
      <c r="GFT4" s="321"/>
      <c r="GFU4" s="321"/>
      <c r="GFV4" s="321"/>
      <c r="GFW4" s="321"/>
      <c r="GFX4" s="321"/>
      <c r="GFY4" s="321"/>
      <c r="GFZ4" s="321"/>
      <c r="GGA4" s="321"/>
      <c r="GGB4" s="321"/>
      <c r="GGC4" s="321"/>
      <c r="GGD4" s="321"/>
      <c r="GGE4" s="321"/>
      <c r="GGF4" s="321"/>
      <c r="GGG4" s="321"/>
      <c r="GGH4" s="321"/>
      <c r="GGI4" s="321"/>
      <c r="GGJ4" s="321"/>
      <c r="GGK4" s="321"/>
      <c r="GGL4" s="321"/>
      <c r="GGM4" s="321"/>
      <c r="GGN4" s="321"/>
      <c r="GGO4" s="321"/>
      <c r="GGP4" s="321"/>
      <c r="GGQ4" s="321"/>
      <c r="GGR4" s="321"/>
      <c r="GGS4" s="321"/>
      <c r="GGT4" s="321"/>
      <c r="GGU4" s="321"/>
      <c r="GGV4" s="321"/>
      <c r="GGW4" s="321"/>
      <c r="GGX4" s="321"/>
      <c r="GGY4" s="321"/>
      <c r="GGZ4" s="321"/>
      <c r="GHA4" s="321"/>
      <c r="GHB4" s="321"/>
      <c r="GHC4" s="321"/>
      <c r="GHD4" s="321"/>
      <c r="GHE4" s="321"/>
      <c r="GHF4" s="321"/>
      <c r="GHG4" s="321"/>
      <c r="GHH4" s="321"/>
      <c r="GHI4" s="321"/>
      <c r="GHJ4" s="321"/>
      <c r="GHK4" s="321"/>
      <c r="GHL4" s="321"/>
      <c r="GHM4" s="321"/>
      <c r="GHN4" s="321"/>
      <c r="GHO4" s="321"/>
      <c r="GHP4" s="321"/>
      <c r="GHQ4" s="321"/>
      <c r="GHR4" s="321"/>
      <c r="GHS4" s="321"/>
      <c r="GHT4" s="321"/>
      <c r="GHU4" s="321"/>
      <c r="GHV4" s="321"/>
      <c r="GHW4" s="321"/>
      <c r="GHX4" s="321"/>
      <c r="GHY4" s="321"/>
      <c r="GHZ4" s="321"/>
      <c r="GIA4" s="321"/>
      <c r="GIB4" s="321"/>
      <c r="GIC4" s="321"/>
      <c r="GID4" s="321"/>
      <c r="GIE4" s="321"/>
      <c r="GIF4" s="321"/>
      <c r="GIG4" s="321"/>
      <c r="GIH4" s="321"/>
      <c r="GII4" s="321"/>
      <c r="GIJ4" s="321"/>
      <c r="GIK4" s="321"/>
      <c r="GIL4" s="321"/>
      <c r="GIM4" s="321"/>
      <c r="GIN4" s="321"/>
      <c r="GIO4" s="321"/>
      <c r="GIP4" s="321"/>
      <c r="GIQ4" s="321"/>
      <c r="GIR4" s="321"/>
      <c r="GIS4" s="321"/>
      <c r="GIT4" s="321"/>
      <c r="GIU4" s="321"/>
      <c r="GIV4" s="321"/>
      <c r="GIW4" s="321"/>
      <c r="GIX4" s="321"/>
      <c r="GIY4" s="321"/>
      <c r="GIZ4" s="321"/>
      <c r="GJA4" s="321"/>
      <c r="GJB4" s="321"/>
      <c r="GJC4" s="321"/>
      <c r="GJD4" s="321"/>
      <c r="GJE4" s="321"/>
      <c r="GJF4" s="321"/>
      <c r="GJG4" s="321"/>
      <c r="GJH4" s="321"/>
      <c r="GJI4" s="321"/>
      <c r="GJJ4" s="321"/>
      <c r="GJK4" s="321"/>
      <c r="GJL4" s="321"/>
      <c r="GJM4" s="321"/>
      <c r="GJN4" s="321"/>
      <c r="GJO4" s="321"/>
      <c r="GJP4" s="321"/>
      <c r="GJQ4" s="321"/>
      <c r="GJR4" s="321"/>
      <c r="GJS4" s="321"/>
      <c r="GJT4" s="321"/>
      <c r="GJU4" s="321"/>
      <c r="GJV4" s="321"/>
      <c r="GJW4" s="321"/>
      <c r="GJX4" s="321"/>
      <c r="GJY4" s="321"/>
      <c r="GJZ4" s="321"/>
      <c r="GKA4" s="321"/>
      <c r="GKB4" s="321"/>
      <c r="GKC4" s="321"/>
      <c r="GKD4" s="321"/>
      <c r="GKE4" s="321"/>
      <c r="GKF4" s="321"/>
      <c r="GKG4" s="321"/>
      <c r="GKH4" s="321"/>
      <c r="GKI4" s="321"/>
      <c r="GKJ4" s="321"/>
      <c r="GKK4" s="321"/>
      <c r="GKL4" s="321"/>
      <c r="GKM4" s="321"/>
      <c r="GKN4" s="321"/>
      <c r="GKO4" s="321"/>
      <c r="GKP4" s="321"/>
      <c r="GKQ4" s="321"/>
      <c r="GKR4" s="321"/>
      <c r="GKS4" s="321"/>
      <c r="GKT4" s="321"/>
      <c r="GKU4" s="321"/>
      <c r="GKV4" s="321"/>
      <c r="GKW4" s="321"/>
      <c r="GKX4" s="321"/>
      <c r="GKY4" s="321"/>
      <c r="GKZ4" s="321"/>
      <c r="GLA4" s="321"/>
      <c r="GLB4" s="321"/>
      <c r="GLC4" s="321"/>
      <c r="GLD4" s="321"/>
      <c r="GLE4" s="321"/>
      <c r="GLF4" s="321"/>
      <c r="GLG4" s="321"/>
      <c r="GLH4" s="321"/>
      <c r="GLI4" s="321"/>
      <c r="GLJ4" s="321"/>
      <c r="GLK4" s="321"/>
      <c r="GLL4" s="321"/>
      <c r="GLM4" s="321"/>
      <c r="GLN4" s="321"/>
      <c r="GLO4" s="321"/>
      <c r="GLP4" s="321"/>
      <c r="GLQ4" s="321"/>
      <c r="GLR4" s="321"/>
      <c r="GLS4" s="321"/>
      <c r="GLT4" s="321"/>
      <c r="GLU4" s="321"/>
      <c r="GLV4" s="321"/>
      <c r="GLW4" s="321"/>
      <c r="GLX4" s="321"/>
      <c r="GLY4" s="321"/>
      <c r="GLZ4" s="321"/>
      <c r="GMA4" s="321"/>
      <c r="GMB4" s="321"/>
      <c r="GMC4" s="321"/>
      <c r="GMD4" s="321"/>
      <c r="GME4" s="321"/>
      <c r="GMF4" s="321"/>
      <c r="GMG4" s="321"/>
      <c r="GMH4" s="321"/>
      <c r="GMI4" s="321"/>
      <c r="GMJ4" s="321"/>
      <c r="GMK4" s="321"/>
      <c r="GML4" s="321"/>
      <c r="GMM4" s="321"/>
      <c r="GMN4" s="321"/>
      <c r="GMO4" s="321"/>
      <c r="GMP4" s="321"/>
      <c r="GMQ4" s="321"/>
      <c r="GMR4" s="321"/>
      <c r="GMS4" s="321"/>
      <c r="GMT4" s="321"/>
      <c r="GMU4" s="321"/>
      <c r="GMV4" s="321"/>
      <c r="GMW4" s="321"/>
      <c r="GMX4" s="321"/>
      <c r="GMY4" s="321"/>
      <c r="GMZ4" s="321"/>
      <c r="GNA4" s="321"/>
      <c r="GNB4" s="321"/>
      <c r="GNC4" s="321"/>
      <c r="GND4" s="321"/>
      <c r="GNE4" s="321"/>
      <c r="GNF4" s="321"/>
      <c r="GNG4" s="321"/>
      <c r="GNH4" s="321"/>
      <c r="GNI4" s="321"/>
      <c r="GNJ4" s="321"/>
      <c r="GNK4" s="321"/>
      <c r="GNL4" s="321"/>
      <c r="GNM4" s="321"/>
      <c r="GNN4" s="321"/>
      <c r="GNO4" s="321"/>
      <c r="GNP4" s="321"/>
      <c r="GNQ4" s="321"/>
      <c r="GNR4" s="321"/>
      <c r="GNS4" s="321"/>
      <c r="GNT4" s="321"/>
      <c r="GNU4" s="321"/>
      <c r="GNV4" s="321"/>
      <c r="GNW4" s="321"/>
      <c r="GNX4" s="321"/>
      <c r="GNY4" s="321"/>
      <c r="GNZ4" s="321"/>
      <c r="GOA4" s="321"/>
      <c r="GOB4" s="321"/>
      <c r="GOC4" s="321"/>
      <c r="GOD4" s="321"/>
      <c r="GOE4" s="321"/>
      <c r="GOF4" s="321"/>
      <c r="GOG4" s="321"/>
      <c r="GOH4" s="321"/>
      <c r="GOI4" s="321"/>
      <c r="GOJ4" s="321"/>
      <c r="GOK4" s="321"/>
      <c r="GOL4" s="321"/>
      <c r="GOM4" s="321"/>
      <c r="GON4" s="321"/>
      <c r="GOO4" s="321"/>
      <c r="GOP4" s="321"/>
      <c r="GOQ4" s="321"/>
      <c r="GOR4" s="321"/>
      <c r="GOS4" s="321"/>
      <c r="GOT4" s="321"/>
      <c r="GOU4" s="321"/>
      <c r="GOV4" s="321"/>
      <c r="GOW4" s="321"/>
      <c r="GOX4" s="321"/>
      <c r="GOY4" s="321"/>
      <c r="GOZ4" s="321"/>
      <c r="GPA4" s="321"/>
      <c r="GPB4" s="321"/>
      <c r="GPC4" s="321"/>
      <c r="GPD4" s="321"/>
      <c r="GPE4" s="321"/>
      <c r="GPF4" s="321"/>
      <c r="GPG4" s="321"/>
      <c r="GPH4" s="321"/>
      <c r="GPI4" s="321"/>
      <c r="GPJ4" s="321"/>
      <c r="GPK4" s="321"/>
      <c r="GPL4" s="321"/>
      <c r="GPM4" s="321"/>
      <c r="GPN4" s="321"/>
      <c r="GPO4" s="321"/>
      <c r="GPP4" s="321"/>
      <c r="GPQ4" s="321"/>
      <c r="GPR4" s="321"/>
      <c r="GPS4" s="321"/>
      <c r="GPT4" s="321"/>
      <c r="GPU4" s="321"/>
      <c r="GPV4" s="321"/>
      <c r="GPW4" s="321"/>
      <c r="GPX4" s="321"/>
      <c r="GPY4" s="321"/>
      <c r="GPZ4" s="321"/>
      <c r="GQA4" s="321"/>
      <c r="GQB4" s="321"/>
      <c r="GQC4" s="321"/>
      <c r="GQD4" s="321"/>
      <c r="GQE4" s="321"/>
      <c r="GQF4" s="321"/>
      <c r="GQG4" s="321"/>
      <c r="GQH4" s="321"/>
      <c r="GQI4" s="321"/>
      <c r="GQJ4" s="321"/>
      <c r="GQK4" s="321"/>
      <c r="GQL4" s="321"/>
      <c r="GQM4" s="321"/>
      <c r="GQN4" s="321"/>
      <c r="GQO4" s="321"/>
      <c r="GQP4" s="321"/>
      <c r="GQQ4" s="321"/>
      <c r="GQR4" s="321"/>
      <c r="GQS4" s="321"/>
      <c r="GQT4" s="321"/>
      <c r="GQU4" s="321"/>
      <c r="GQV4" s="321"/>
      <c r="GQW4" s="321"/>
      <c r="GQX4" s="321"/>
      <c r="GQY4" s="321"/>
      <c r="GQZ4" s="321"/>
      <c r="GRA4" s="321"/>
      <c r="GRB4" s="321"/>
      <c r="GRC4" s="321"/>
      <c r="GRD4" s="321"/>
      <c r="GRE4" s="321"/>
      <c r="GRF4" s="321"/>
      <c r="GRG4" s="321"/>
      <c r="GRH4" s="321"/>
      <c r="GRI4" s="321"/>
      <c r="GRJ4" s="321"/>
      <c r="GRK4" s="321"/>
      <c r="GRL4" s="321"/>
      <c r="GRM4" s="321"/>
      <c r="GRN4" s="321"/>
      <c r="GRO4" s="321"/>
      <c r="GRP4" s="321"/>
      <c r="GRQ4" s="321"/>
      <c r="GRR4" s="321"/>
      <c r="GRS4" s="321"/>
      <c r="GRT4" s="321"/>
      <c r="GRU4" s="321"/>
      <c r="GRV4" s="321"/>
      <c r="GRW4" s="321"/>
      <c r="GRX4" s="321"/>
      <c r="GRY4" s="321"/>
      <c r="GRZ4" s="321"/>
      <c r="GSA4" s="321"/>
      <c r="GSB4" s="321"/>
      <c r="GSC4" s="321"/>
      <c r="GSD4" s="321"/>
      <c r="GSE4" s="321"/>
      <c r="GSF4" s="321"/>
      <c r="GSG4" s="321"/>
      <c r="GSH4" s="321"/>
      <c r="GSI4" s="321"/>
      <c r="GSJ4" s="321"/>
      <c r="GSK4" s="321"/>
      <c r="GSL4" s="321"/>
      <c r="GSM4" s="321"/>
      <c r="GSN4" s="321"/>
      <c r="GSO4" s="321"/>
      <c r="GSP4" s="321"/>
      <c r="GSQ4" s="321"/>
      <c r="GSR4" s="321"/>
      <c r="GSS4" s="321"/>
      <c r="GST4" s="321"/>
      <c r="GSU4" s="321"/>
      <c r="GSV4" s="321"/>
      <c r="GSW4" s="321"/>
      <c r="GSX4" s="321"/>
      <c r="GSY4" s="321"/>
      <c r="GSZ4" s="321"/>
      <c r="GTA4" s="321"/>
      <c r="GTB4" s="321"/>
      <c r="GTC4" s="321"/>
      <c r="GTD4" s="321"/>
      <c r="GTE4" s="321"/>
      <c r="GTF4" s="321"/>
      <c r="GTG4" s="321"/>
      <c r="GTH4" s="321"/>
      <c r="GTI4" s="321"/>
      <c r="GTJ4" s="321"/>
      <c r="GTK4" s="321"/>
      <c r="GTL4" s="321"/>
      <c r="GTM4" s="321"/>
      <c r="GTN4" s="321"/>
      <c r="GTO4" s="321"/>
      <c r="GTP4" s="321"/>
      <c r="GTQ4" s="321"/>
      <c r="GTR4" s="321"/>
      <c r="GTS4" s="321"/>
      <c r="GTT4" s="321"/>
      <c r="GTU4" s="321"/>
      <c r="GTV4" s="321"/>
      <c r="GTW4" s="321"/>
      <c r="GTX4" s="321"/>
      <c r="GTY4" s="321"/>
      <c r="GTZ4" s="321"/>
      <c r="GUA4" s="321"/>
      <c r="GUB4" s="321"/>
      <c r="GUC4" s="321"/>
      <c r="GUD4" s="321"/>
      <c r="GUE4" s="321"/>
      <c r="GUF4" s="321"/>
      <c r="GUG4" s="321"/>
      <c r="GUH4" s="321"/>
      <c r="GUI4" s="321"/>
      <c r="GUJ4" s="321"/>
      <c r="GUK4" s="321"/>
      <c r="GUL4" s="321"/>
      <c r="GUM4" s="321"/>
      <c r="GUN4" s="321"/>
      <c r="GUO4" s="321"/>
      <c r="GUP4" s="321"/>
      <c r="GUQ4" s="321"/>
      <c r="GUR4" s="321"/>
      <c r="GUS4" s="321"/>
      <c r="GUT4" s="321"/>
      <c r="GUU4" s="321"/>
      <c r="GUV4" s="321"/>
      <c r="GUW4" s="321"/>
      <c r="GUX4" s="321"/>
      <c r="GUY4" s="321"/>
      <c r="GUZ4" s="321"/>
      <c r="GVA4" s="321"/>
      <c r="GVB4" s="321"/>
      <c r="GVC4" s="321"/>
      <c r="GVD4" s="321"/>
      <c r="GVE4" s="321"/>
      <c r="GVF4" s="321"/>
      <c r="GVG4" s="321"/>
      <c r="GVH4" s="321"/>
      <c r="GVI4" s="321"/>
      <c r="GVJ4" s="321"/>
      <c r="GVK4" s="321"/>
      <c r="GVL4" s="321"/>
      <c r="GVM4" s="321"/>
      <c r="GVN4" s="321"/>
      <c r="GVO4" s="321"/>
      <c r="GVP4" s="321"/>
      <c r="GVQ4" s="321"/>
      <c r="GVR4" s="321"/>
      <c r="GVS4" s="321"/>
      <c r="GVT4" s="321"/>
      <c r="GVU4" s="321"/>
      <c r="GVV4" s="321"/>
      <c r="GVW4" s="321"/>
      <c r="GVX4" s="321"/>
      <c r="GVY4" s="321"/>
      <c r="GVZ4" s="321"/>
      <c r="GWA4" s="321"/>
      <c r="GWB4" s="321"/>
      <c r="GWC4" s="321"/>
      <c r="GWD4" s="321"/>
      <c r="GWE4" s="321"/>
      <c r="GWF4" s="321"/>
      <c r="GWG4" s="321"/>
      <c r="GWH4" s="321"/>
      <c r="GWI4" s="321"/>
      <c r="GWJ4" s="321"/>
      <c r="GWK4" s="321"/>
      <c r="GWL4" s="321"/>
      <c r="GWM4" s="321"/>
      <c r="GWN4" s="321"/>
      <c r="GWO4" s="321"/>
      <c r="GWP4" s="321"/>
      <c r="GWQ4" s="321"/>
      <c r="GWR4" s="321"/>
      <c r="GWS4" s="321"/>
      <c r="GWT4" s="321"/>
      <c r="GWU4" s="321"/>
      <c r="GWV4" s="321"/>
      <c r="GWW4" s="321"/>
      <c r="GWX4" s="321"/>
      <c r="GWY4" s="321"/>
      <c r="GWZ4" s="321"/>
      <c r="GXA4" s="321"/>
      <c r="GXB4" s="321"/>
      <c r="GXC4" s="321"/>
      <c r="GXD4" s="321"/>
      <c r="GXE4" s="321"/>
      <c r="GXF4" s="321"/>
      <c r="GXG4" s="321"/>
      <c r="GXH4" s="321"/>
      <c r="GXI4" s="321"/>
      <c r="GXJ4" s="321"/>
      <c r="GXK4" s="321"/>
      <c r="GXL4" s="321"/>
      <c r="GXM4" s="321"/>
      <c r="GXN4" s="321"/>
      <c r="GXO4" s="321"/>
      <c r="GXP4" s="321"/>
      <c r="GXQ4" s="321"/>
      <c r="GXR4" s="321"/>
      <c r="GXS4" s="321"/>
      <c r="GXT4" s="321"/>
      <c r="GXU4" s="321"/>
      <c r="GXV4" s="321"/>
      <c r="GXW4" s="321"/>
      <c r="GXX4" s="321"/>
      <c r="GXY4" s="321"/>
      <c r="GXZ4" s="321"/>
      <c r="GYA4" s="321"/>
      <c r="GYB4" s="321"/>
      <c r="GYC4" s="321"/>
      <c r="GYD4" s="321"/>
      <c r="GYE4" s="321"/>
      <c r="GYF4" s="321"/>
      <c r="GYG4" s="321"/>
      <c r="GYH4" s="321"/>
      <c r="GYI4" s="321"/>
      <c r="GYJ4" s="321"/>
      <c r="GYK4" s="321"/>
      <c r="GYL4" s="321"/>
      <c r="GYM4" s="321"/>
      <c r="GYN4" s="321"/>
      <c r="GYO4" s="321"/>
      <c r="GYP4" s="321"/>
      <c r="GYQ4" s="321"/>
      <c r="GYR4" s="321"/>
      <c r="GYS4" s="321"/>
      <c r="GYT4" s="321"/>
      <c r="GYU4" s="321"/>
      <c r="GYV4" s="321"/>
      <c r="GYW4" s="321"/>
      <c r="GYX4" s="321"/>
      <c r="GYY4" s="321"/>
      <c r="GYZ4" s="321"/>
      <c r="GZA4" s="321"/>
      <c r="GZB4" s="321"/>
      <c r="GZC4" s="321"/>
      <c r="GZD4" s="321"/>
      <c r="GZE4" s="321"/>
      <c r="GZF4" s="321"/>
      <c r="GZG4" s="321"/>
      <c r="GZH4" s="321"/>
      <c r="GZI4" s="321"/>
      <c r="GZJ4" s="321"/>
      <c r="GZK4" s="321"/>
      <c r="GZL4" s="321"/>
      <c r="GZM4" s="321"/>
      <c r="GZN4" s="321"/>
      <c r="GZO4" s="321"/>
      <c r="GZP4" s="321"/>
      <c r="GZQ4" s="321"/>
      <c r="GZR4" s="321"/>
      <c r="GZS4" s="321"/>
      <c r="GZT4" s="321"/>
      <c r="GZU4" s="321"/>
      <c r="GZV4" s="321"/>
      <c r="GZW4" s="321"/>
      <c r="GZX4" s="321"/>
      <c r="GZY4" s="321"/>
      <c r="GZZ4" s="321"/>
      <c r="HAA4" s="321"/>
      <c r="HAB4" s="321"/>
      <c r="HAC4" s="321"/>
      <c r="HAD4" s="321"/>
      <c r="HAE4" s="321"/>
      <c r="HAF4" s="321"/>
      <c r="HAG4" s="321"/>
      <c r="HAH4" s="321"/>
      <c r="HAI4" s="321"/>
      <c r="HAJ4" s="321"/>
      <c r="HAK4" s="321"/>
      <c r="HAL4" s="321"/>
      <c r="HAM4" s="321"/>
      <c r="HAN4" s="321"/>
      <c r="HAO4" s="321"/>
      <c r="HAP4" s="321"/>
      <c r="HAQ4" s="321"/>
      <c r="HAR4" s="321"/>
      <c r="HAS4" s="321"/>
      <c r="HAT4" s="321"/>
      <c r="HAU4" s="321"/>
      <c r="HAV4" s="321"/>
      <c r="HAW4" s="321"/>
      <c r="HAX4" s="321"/>
      <c r="HAY4" s="321"/>
      <c r="HAZ4" s="321"/>
      <c r="HBA4" s="321"/>
      <c r="HBB4" s="321"/>
      <c r="HBC4" s="321"/>
      <c r="HBD4" s="321"/>
      <c r="HBE4" s="321"/>
      <c r="HBF4" s="321"/>
      <c r="HBG4" s="321"/>
      <c r="HBH4" s="321"/>
      <c r="HBI4" s="321"/>
      <c r="HBJ4" s="321"/>
      <c r="HBK4" s="321"/>
      <c r="HBL4" s="321"/>
      <c r="HBM4" s="321"/>
      <c r="HBN4" s="321"/>
      <c r="HBO4" s="321"/>
      <c r="HBP4" s="321"/>
      <c r="HBQ4" s="321"/>
      <c r="HBR4" s="321"/>
      <c r="HBS4" s="321"/>
      <c r="HBT4" s="321"/>
      <c r="HBU4" s="321"/>
      <c r="HBV4" s="321"/>
      <c r="HBW4" s="321"/>
      <c r="HBX4" s="321"/>
      <c r="HBY4" s="321"/>
      <c r="HBZ4" s="321"/>
      <c r="HCA4" s="321"/>
      <c r="HCB4" s="321"/>
      <c r="HCC4" s="321"/>
      <c r="HCD4" s="321"/>
      <c r="HCE4" s="321"/>
      <c r="HCF4" s="321"/>
      <c r="HCG4" s="321"/>
      <c r="HCH4" s="321"/>
      <c r="HCI4" s="321"/>
      <c r="HCJ4" s="321"/>
      <c r="HCK4" s="321"/>
      <c r="HCL4" s="321"/>
      <c r="HCM4" s="321"/>
      <c r="HCN4" s="321"/>
      <c r="HCO4" s="321"/>
      <c r="HCP4" s="321"/>
      <c r="HCQ4" s="321"/>
      <c r="HCR4" s="321"/>
      <c r="HCS4" s="321"/>
      <c r="HCT4" s="321"/>
      <c r="HCU4" s="321"/>
      <c r="HCV4" s="321"/>
      <c r="HCW4" s="321"/>
      <c r="HCX4" s="321"/>
      <c r="HCY4" s="321"/>
      <c r="HCZ4" s="321"/>
      <c r="HDA4" s="321"/>
      <c r="HDB4" s="321"/>
      <c r="HDC4" s="321"/>
      <c r="HDD4" s="321"/>
      <c r="HDE4" s="321"/>
      <c r="HDF4" s="321"/>
      <c r="HDG4" s="321"/>
      <c r="HDH4" s="321"/>
      <c r="HDI4" s="321"/>
      <c r="HDJ4" s="321"/>
      <c r="HDK4" s="321"/>
      <c r="HDL4" s="321"/>
      <c r="HDM4" s="321"/>
      <c r="HDN4" s="321"/>
      <c r="HDO4" s="321"/>
      <c r="HDP4" s="321"/>
      <c r="HDQ4" s="321"/>
      <c r="HDR4" s="321"/>
      <c r="HDS4" s="321"/>
      <c r="HDT4" s="321"/>
      <c r="HDU4" s="321"/>
      <c r="HDV4" s="321"/>
      <c r="HDW4" s="321"/>
      <c r="HDX4" s="321"/>
      <c r="HDY4" s="321"/>
      <c r="HDZ4" s="321"/>
      <c r="HEA4" s="321"/>
      <c r="HEB4" s="321"/>
      <c r="HEC4" s="321"/>
      <c r="HED4" s="321"/>
      <c r="HEE4" s="321"/>
      <c r="HEF4" s="321"/>
      <c r="HEG4" s="321"/>
      <c r="HEH4" s="321"/>
      <c r="HEI4" s="321"/>
      <c r="HEJ4" s="321"/>
      <c r="HEK4" s="321"/>
      <c r="HEL4" s="321"/>
      <c r="HEM4" s="321"/>
      <c r="HEN4" s="321"/>
      <c r="HEO4" s="321"/>
      <c r="HEP4" s="321"/>
      <c r="HEQ4" s="321"/>
      <c r="HER4" s="321"/>
      <c r="HES4" s="321"/>
      <c r="HET4" s="321"/>
      <c r="HEU4" s="321"/>
      <c r="HEV4" s="321"/>
      <c r="HEW4" s="321"/>
      <c r="HEX4" s="321"/>
      <c r="HEY4" s="321"/>
      <c r="HEZ4" s="321"/>
      <c r="HFA4" s="321"/>
      <c r="HFB4" s="321"/>
      <c r="HFC4" s="321"/>
      <c r="HFD4" s="321"/>
      <c r="HFE4" s="321"/>
      <c r="HFF4" s="321"/>
      <c r="HFG4" s="321"/>
      <c r="HFH4" s="321"/>
      <c r="HFI4" s="321"/>
      <c r="HFJ4" s="321"/>
      <c r="HFK4" s="321"/>
      <c r="HFL4" s="321"/>
      <c r="HFM4" s="321"/>
      <c r="HFN4" s="321"/>
      <c r="HFO4" s="321"/>
      <c r="HFP4" s="321"/>
      <c r="HFQ4" s="321"/>
      <c r="HFR4" s="321"/>
      <c r="HFS4" s="321"/>
      <c r="HFT4" s="321"/>
      <c r="HFU4" s="321"/>
      <c r="HFV4" s="321"/>
      <c r="HFW4" s="321"/>
      <c r="HFX4" s="321"/>
      <c r="HFY4" s="321"/>
      <c r="HFZ4" s="321"/>
      <c r="HGA4" s="321"/>
      <c r="HGB4" s="321"/>
      <c r="HGC4" s="321"/>
      <c r="HGD4" s="321"/>
      <c r="HGE4" s="321"/>
      <c r="HGF4" s="321"/>
      <c r="HGG4" s="321"/>
      <c r="HGH4" s="321"/>
      <c r="HGI4" s="321"/>
      <c r="HGJ4" s="321"/>
      <c r="HGK4" s="321"/>
      <c r="HGL4" s="321"/>
      <c r="HGM4" s="321"/>
      <c r="HGN4" s="321"/>
      <c r="HGO4" s="321"/>
      <c r="HGP4" s="321"/>
      <c r="HGQ4" s="321"/>
      <c r="HGR4" s="321"/>
      <c r="HGS4" s="321"/>
      <c r="HGT4" s="321"/>
      <c r="HGU4" s="321"/>
      <c r="HGV4" s="321"/>
      <c r="HGW4" s="321"/>
      <c r="HGX4" s="321"/>
      <c r="HGY4" s="321"/>
      <c r="HGZ4" s="321"/>
      <c r="HHA4" s="321"/>
      <c r="HHB4" s="321"/>
      <c r="HHC4" s="321"/>
      <c r="HHD4" s="321"/>
      <c r="HHE4" s="321"/>
      <c r="HHF4" s="321"/>
      <c r="HHG4" s="321"/>
      <c r="HHH4" s="321"/>
      <c r="HHI4" s="321"/>
      <c r="HHJ4" s="321"/>
      <c r="HHK4" s="321"/>
      <c r="HHL4" s="321"/>
      <c r="HHM4" s="321"/>
      <c r="HHN4" s="321"/>
      <c r="HHO4" s="321"/>
      <c r="HHP4" s="321"/>
      <c r="HHQ4" s="321"/>
      <c r="HHR4" s="321"/>
      <c r="HHS4" s="321"/>
      <c r="HHT4" s="321"/>
      <c r="HHU4" s="321"/>
      <c r="HHV4" s="321"/>
      <c r="HHW4" s="321"/>
      <c r="HHX4" s="321"/>
      <c r="HHY4" s="321"/>
      <c r="HHZ4" s="321"/>
      <c r="HIA4" s="321"/>
      <c r="HIB4" s="321"/>
      <c r="HIC4" s="321"/>
      <c r="HID4" s="321"/>
      <c r="HIE4" s="321"/>
      <c r="HIF4" s="321"/>
      <c r="HIG4" s="321"/>
      <c r="HIH4" s="321"/>
      <c r="HII4" s="321"/>
      <c r="HIJ4" s="321"/>
      <c r="HIK4" s="321"/>
      <c r="HIL4" s="321"/>
      <c r="HIM4" s="321"/>
      <c r="HIN4" s="321"/>
      <c r="HIO4" s="321"/>
      <c r="HIP4" s="321"/>
      <c r="HIQ4" s="321"/>
      <c r="HIR4" s="321"/>
      <c r="HIS4" s="321"/>
      <c r="HIT4" s="321"/>
      <c r="HIU4" s="321"/>
      <c r="HIV4" s="321"/>
      <c r="HIW4" s="321"/>
      <c r="HIX4" s="321"/>
      <c r="HIY4" s="321"/>
      <c r="HIZ4" s="321"/>
      <c r="HJA4" s="321"/>
      <c r="HJB4" s="321"/>
      <c r="HJC4" s="321"/>
      <c r="HJD4" s="321"/>
      <c r="HJE4" s="321"/>
      <c r="HJF4" s="321"/>
      <c r="HJG4" s="321"/>
      <c r="HJH4" s="321"/>
      <c r="HJI4" s="321"/>
      <c r="HJJ4" s="321"/>
      <c r="HJK4" s="321"/>
      <c r="HJL4" s="321"/>
      <c r="HJM4" s="321"/>
      <c r="HJN4" s="321"/>
      <c r="HJO4" s="321"/>
      <c r="HJP4" s="321"/>
      <c r="HJQ4" s="321"/>
      <c r="HJR4" s="321"/>
      <c r="HJS4" s="321"/>
      <c r="HJT4" s="321"/>
      <c r="HJU4" s="321"/>
      <c r="HJV4" s="321"/>
      <c r="HJW4" s="321"/>
      <c r="HJX4" s="321"/>
      <c r="HJY4" s="321"/>
      <c r="HJZ4" s="321"/>
      <c r="HKA4" s="321"/>
      <c r="HKB4" s="321"/>
      <c r="HKC4" s="321"/>
      <c r="HKD4" s="321"/>
      <c r="HKE4" s="321"/>
      <c r="HKF4" s="321"/>
      <c r="HKG4" s="321"/>
      <c r="HKH4" s="321"/>
      <c r="HKI4" s="321"/>
      <c r="HKJ4" s="321"/>
      <c r="HKK4" s="321"/>
      <c r="HKL4" s="321"/>
      <c r="HKM4" s="321"/>
      <c r="HKN4" s="321"/>
      <c r="HKO4" s="321"/>
      <c r="HKP4" s="321"/>
      <c r="HKQ4" s="321"/>
      <c r="HKR4" s="321"/>
      <c r="HKS4" s="321"/>
      <c r="HKT4" s="321"/>
      <c r="HKU4" s="321"/>
      <c r="HKV4" s="321"/>
      <c r="HKW4" s="321"/>
      <c r="HKX4" s="321"/>
      <c r="HKY4" s="321"/>
      <c r="HKZ4" s="321"/>
      <c r="HLA4" s="321"/>
      <c r="HLB4" s="321"/>
      <c r="HLC4" s="321"/>
      <c r="HLD4" s="321"/>
      <c r="HLE4" s="321"/>
      <c r="HLF4" s="321"/>
      <c r="HLG4" s="321"/>
      <c r="HLH4" s="321"/>
      <c r="HLI4" s="321"/>
      <c r="HLJ4" s="321"/>
      <c r="HLK4" s="321"/>
      <c r="HLL4" s="321"/>
      <c r="HLM4" s="321"/>
      <c r="HLN4" s="321"/>
      <c r="HLO4" s="321"/>
      <c r="HLP4" s="321"/>
      <c r="HLQ4" s="321"/>
      <c r="HLR4" s="321"/>
      <c r="HLS4" s="321"/>
      <c r="HLT4" s="321"/>
      <c r="HLU4" s="321"/>
      <c r="HLV4" s="321"/>
      <c r="HLW4" s="321"/>
      <c r="HLX4" s="321"/>
      <c r="HLY4" s="321"/>
      <c r="HLZ4" s="321"/>
      <c r="HMA4" s="321"/>
      <c r="HMB4" s="321"/>
      <c r="HMC4" s="321"/>
      <c r="HMD4" s="321"/>
      <c r="HME4" s="321"/>
      <c r="HMF4" s="321"/>
      <c r="HMG4" s="321"/>
      <c r="HMH4" s="321"/>
      <c r="HMI4" s="321"/>
      <c r="HMJ4" s="321"/>
      <c r="HMK4" s="321"/>
      <c r="HML4" s="321"/>
      <c r="HMM4" s="321"/>
      <c r="HMN4" s="321"/>
      <c r="HMO4" s="321"/>
      <c r="HMP4" s="321"/>
      <c r="HMQ4" s="321"/>
      <c r="HMR4" s="321"/>
      <c r="HMS4" s="321"/>
      <c r="HMT4" s="321"/>
      <c r="HMU4" s="321"/>
      <c r="HMV4" s="321"/>
      <c r="HMW4" s="321"/>
      <c r="HMX4" s="321"/>
      <c r="HMY4" s="321"/>
      <c r="HMZ4" s="321"/>
      <c r="HNA4" s="321"/>
      <c r="HNB4" s="321"/>
      <c r="HNC4" s="321"/>
      <c r="HND4" s="321"/>
      <c r="HNE4" s="321"/>
      <c r="HNF4" s="321"/>
      <c r="HNG4" s="321"/>
      <c r="HNH4" s="321"/>
      <c r="HNI4" s="321"/>
      <c r="HNJ4" s="321"/>
      <c r="HNK4" s="321"/>
      <c r="HNL4" s="321"/>
      <c r="HNM4" s="321"/>
      <c r="HNN4" s="321"/>
      <c r="HNO4" s="321"/>
      <c r="HNP4" s="321"/>
      <c r="HNQ4" s="321"/>
      <c r="HNR4" s="321"/>
      <c r="HNS4" s="321"/>
      <c r="HNT4" s="321"/>
      <c r="HNU4" s="321"/>
      <c r="HNV4" s="321"/>
      <c r="HNW4" s="321"/>
      <c r="HNX4" s="321"/>
      <c r="HNY4" s="321"/>
      <c r="HNZ4" s="321"/>
      <c r="HOA4" s="321"/>
      <c r="HOB4" s="321"/>
      <c r="HOC4" s="321"/>
      <c r="HOD4" s="321"/>
      <c r="HOE4" s="321"/>
      <c r="HOF4" s="321"/>
      <c r="HOG4" s="321"/>
      <c r="HOH4" s="321"/>
      <c r="HOI4" s="321"/>
      <c r="HOJ4" s="321"/>
      <c r="HOK4" s="321"/>
      <c r="HOL4" s="321"/>
      <c r="HOM4" s="321"/>
      <c r="HON4" s="321"/>
      <c r="HOO4" s="321"/>
      <c r="HOP4" s="321"/>
      <c r="HOQ4" s="321"/>
      <c r="HOR4" s="321"/>
      <c r="HOS4" s="321"/>
      <c r="HOT4" s="321"/>
      <c r="HOU4" s="321"/>
      <c r="HOV4" s="321"/>
      <c r="HOW4" s="321"/>
      <c r="HOX4" s="321"/>
      <c r="HOY4" s="321"/>
      <c r="HOZ4" s="321"/>
      <c r="HPA4" s="321"/>
      <c r="HPB4" s="321"/>
      <c r="HPC4" s="321"/>
      <c r="HPD4" s="321"/>
      <c r="HPE4" s="321"/>
      <c r="HPF4" s="321"/>
      <c r="HPG4" s="321"/>
      <c r="HPH4" s="321"/>
      <c r="HPI4" s="321"/>
      <c r="HPJ4" s="321"/>
      <c r="HPK4" s="321"/>
      <c r="HPL4" s="321"/>
      <c r="HPM4" s="321"/>
      <c r="HPN4" s="321"/>
      <c r="HPO4" s="321"/>
      <c r="HPP4" s="321"/>
      <c r="HPQ4" s="321"/>
      <c r="HPR4" s="321"/>
      <c r="HPS4" s="321"/>
      <c r="HPT4" s="321"/>
      <c r="HPU4" s="321"/>
      <c r="HPV4" s="321"/>
      <c r="HPW4" s="321"/>
      <c r="HPX4" s="321"/>
      <c r="HPY4" s="321"/>
      <c r="HPZ4" s="321"/>
      <c r="HQA4" s="321"/>
      <c r="HQB4" s="321"/>
      <c r="HQC4" s="321"/>
      <c r="HQD4" s="321"/>
      <c r="HQE4" s="321"/>
      <c r="HQF4" s="321"/>
      <c r="HQG4" s="321"/>
      <c r="HQH4" s="321"/>
      <c r="HQI4" s="321"/>
      <c r="HQJ4" s="321"/>
      <c r="HQK4" s="321"/>
      <c r="HQL4" s="321"/>
      <c r="HQM4" s="321"/>
      <c r="HQN4" s="321"/>
      <c r="HQO4" s="321"/>
      <c r="HQP4" s="321"/>
      <c r="HQQ4" s="321"/>
      <c r="HQR4" s="321"/>
      <c r="HQS4" s="321"/>
      <c r="HQT4" s="321"/>
      <c r="HQU4" s="321"/>
      <c r="HQV4" s="321"/>
      <c r="HQW4" s="321"/>
      <c r="HQX4" s="321"/>
      <c r="HQY4" s="321"/>
      <c r="HQZ4" s="321"/>
      <c r="HRA4" s="321"/>
      <c r="HRB4" s="321"/>
      <c r="HRC4" s="321"/>
      <c r="HRD4" s="321"/>
      <c r="HRE4" s="321"/>
      <c r="HRF4" s="321"/>
      <c r="HRG4" s="321"/>
      <c r="HRH4" s="321"/>
      <c r="HRI4" s="321"/>
      <c r="HRJ4" s="321"/>
      <c r="HRK4" s="321"/>
      <c r="HRL4" s="321"/>
      <c r="HRM4" s="321"/>
      <c r="HRN4" s="321"/>
      <c r="HRO4" s="321"/>
      <c r="HRP4" s="321"/>
      <c r="HRQ4" s="321"/>
      <c r="HRR4" s="321"/>
      <c r="HRS4" s="321"/>
      <c r="HRT4" s="321"/>
      <c r="HRU4" s="321"/>
      <c r="HRV4" s="321"/>
      <c r="HRW4" s="321"/>
      <c r="HRX4" s="321"/>
      <c r="HRY4" s="321"/>
      <c r="HRZ4" s="321"/>
      <c r="HSA4" s="321"/>
      <c r="HSB4" s="321"/>
      <c r="HSC4" s="321"/>
      <c r="HSD4" s="321"/>
      <c r="HSE4" s="321"/>
      <c r="HSF4" s="321"/>
      <c r="HSG4" s="321"/>
      <c r="HSH4" s="321"/>
      <c r="HSI4" s="321"/>
      <c r="HSJ4" s="321"/>
      <c r="HSK4" s="321"/>
      <c r="HSL4" s="321"/>
      <c r="HSM4" s="321"/>
      <c r="HSN4" s="321"/>
      <c r="HSO4" s="321"/>
      <c r="HSP4" s="321"/>
      <c r="HSQ4" s="321"/>
      <c r="HSR4" s="321"/>
      <c r="HSS4" s="321"/>
      <c r="HST4" s="321"/>
      <c r="HSU4" s="321"/>
      <c r="HSV4" s="321"/>
      <c r="HSW4" s="321"/>
      <c r="HSX4" s="321"/>
      <c r="HSY4" s="321"/>
      <c r="HSZ4" s="321"/>
      <c r="HTA4" s="321"/>
      <c r="HTB4" s="321"/>
      <c r="HTC4" s="321"/>
      <c r="HTD4" s="321"/>
      <c r="HTE4" s="321"/>
      <c r="HTF4" s="321"/>
      <c r="HTG4" s="321"/>
      <c r="HTH4" s="321"/>
      <c r="HTI4" s="321"/>
      <c r="HTJ4" s="321"/>
      <c r="HTK4" s="321"/>
      <c r="HTL4" s="321"/>
      <c r="HTM4" s="321"/>
      <c r="HTN4" s="321"/>
      <c r="HTO4" s="321"/>
      <c r="HTP4" s="321"/>
      <c r="HTQ4" s="321"/>
      <c r="HTR4" s="321"/>
      <c r="HTS4" s="321"/>
      <c r="HTT4" s="321"/>
      <c r="HTU4" s="321"/>
      <c r="HTV4" s="321"/>
      <c r="HTW4" s="321"/>
      <c r="HTX4" s="321"/>
      <c r="HTY4" s="321"/>
      <c r="HTZ4" s="321"/>
      <c r="HUA4" s="321"/>
      <c r="HUB4" s="321"/>
      <c r="HUC4" s="321"/>
      <c r="HUD4" s="321"/>
      <c r="HUE4" s="321"/>
      <c r="HUF4" s="321"/>
      <c r="HUG4" s="321"/>
      <c r="HUH4" s="321"/>
      <c r="HUI4" s="321"/>
      <c r="HUJ4" s="321"/>
      <c r="HUK4" s="321"/>
      <c r="HUL4" s="321"/>
      <c r="HUM4" s="321"/>
      <c r="HUN4" s="321"/>
      <c r="HUO4" s="321"/>
      <c r="HUP4" s="321"/>
      <c r="HUQ4" s="321"/>
      <c r="HUR4" s="321"/>
      <c r="HUS4" s="321"/>
      <c r="HUT4" s="321"/>
      <c r="HUU4" s="321"/>
      <c r="HUV4" s="321"/>
      <c r="HUW4" s="321"/>
      <c r="HUX4" s="321"/>
      <c r="HUY4" s="321"/>
      <c r="HUZ4" s="321"/>
      <c r="HVA4" s="321"/>
      <c r="HVB4" s="321"/>
      <c r="HVC4" s="321"/>
      <c r="HVD4" s="321"/>
      <c r="HVE4" s="321"/>
      <c r="HVF4" s="321"/>
      <c r="HVG4" s="321"/>
      <c r="HVH4" s="321"/>
      <c r="HVI4" s="321"/>
      <c r="HVJ4" s="321"/>
      <c r="HVK4" s="321"/>
      <c r="HVL4" s="321"/>
      <c r="HVM4" s="321"/>
      <c r="HVN4" s="321"/>
      <c r="HVO4" s="321"/>
      <c r="HVP4" s="321"/>
      <c r="HVQ4" s="321"/>
      <c r="HVR4" s="321"/>
      <c r="HVS4" s="321"/>
      <c r="HVT4" s="321"/>
      <c r="HVU4" s="321"/>
      <c r="HVV4" s="321"/>
      <c r="HVW4" s="321"/>
      <c r="HVX4" s="321"/>
      <c r="HVY4" s="321"/>
      <c r="HVZ4" s="321"/>
      <c r="HWA4" s="321"/>
      <c r="HWB4" s="321"/>
      <c r="HWC4" s="321"/>
      <c r="HWD4" s="321"/>
      <c r="HWE4" s="321"/>
      <c r="HWF4" s="321"/>
      <c r="HWG4" s="321"/>
      <c r="HWH4" s="321"/>
      <c r="HWI4" s="321"/>
      <c r="HWJ4" s="321"/>
      <c r="HWK4" s="321"/>
      <c r="HWL4" s="321"/>
      <c r="HWM4" s="321"/>
      <c r="HWN4" s="321"/>
      <c r="HWO4" s="321"/>
      <c r="HWP4" s="321"/>
      <c r="HWQ4" s="321"/>
      <c r="HWR4" s="321"/>
      <c r="HWS4" s="321"/>
      <c r="HWT4" s="321"/>
      <c r="HWU4" s="321"/>
      <c r="HWV4" s="321"/>
      <c r="HWW4" s="321"/>
      <c r="HWX4" s="321"/>
      <c r="HWY4" s="321"/>
      <c r="HWZ4" s="321"/>
      <c r="HXA4" s="321"/>
      <c r="HXB4" s="321"/>
      <c r="HXC4" s="321"/>
      <c r="HXD4" s="321"/>
      <c r="HXE4" s="321"/>
      <c r="HXF4" s="321"/>
      <c r="HXG4" s="321"/>
      <c r="HXH4" s="321"/>
      <c r="HXI4" s="321"/>
      <c r="HXJ4" s="321"/>
      <c r="HXK4" s="321"/>
      <c r="HXL4" s="321"/>
      <c r="HXM4" s="321"/>
      <c r="HXN4" s="321"/>
      <c r="HXO4" s="321"/>
      <c r="HXP4" s="321"/>
      <c r="HXQ4" s="321"/>
      <c r="HXR4" s="321"/>
      <c r="HXS4" s="321"/>
      <c r="HXT4" s="321"/>
      <c r="HXU4" s="321"/>
      <c r="HXV4" s="321"/>
      <c r="HXW4" s="321"/>
      <c r="HXX4" s="321"/>
      <c r="HXY4" s="321"/>
      <c r="HXZ4" s="321"/>
      <c r="HYA4" s="321"/>
      <c r="HYB4" s="321"/>
      <c r="HYC4" s="321"/>
      <c r="HYD4" s="321"/>
      <c r="HYE4" s="321"/>
      <c r="HYF4" s="321"/>
      <c r="HYG4" s="321"/>
      <c r="HYH4" s="321"/>
      <c r="HYI4" s="321"/>
      <c r="HYJ4" s="321"/>
      <c r="HYK4" s="321"/>
      <c r="HYL4" s="321"/>
      <c r="HYM4" s="321"/>
      <c r="HYN4" s="321"/>
      <c r="HYO4" s="321"/>
      <c r="HYP4" s="321"/>
      <c r="HYQ4" s="321"/>
      <c r="HYR4" s="321"/>
      <c r="HYS4" s="321"/>
      <c r="HYT4" s="321"/>
      <c r="HYU4" s="321"/>
      <c r="HYV4" s="321"/>
      <c r="HYW4" s="321"/>
      <c r="HYX4" s="321"/>
      <c r="HYY4" s="321"/>
      <c r="HYZ4" s="321"/>
      <c r="HZA4" s="321"/>
      <c r="HZB4" s="321"/>
      <c r="HZC4" s="321"/>
      <c r="HZD4" s="321"/>
      <c r="HZE4" s="321"/>
      <c r="HZF4" s="321"/>
      <c r="HZG4" s="321"/>
      <c r="HZH4" s="321"/>
      <c r="HZI4" s="321"/>
      <c r="HZJ4" s="321"/>
      <c r="HZK4" s="321"/>
      <c r="HZL4" s="321"/>
      <c r="HZM4" s="321"/>
      <c r="HZN4" s="321"/>
      <c r="HZO4" s="321"/>
      <c r="HZP4" s="321"/>
      <c r="HZQ4" s="321"/>
      <c r="HZR4" s="321"/>
      <c r="HZS4" s="321"/>
      <c r="HZT4" s="321"/>
      <c r="HZU4" s="321"/>
      <c r="HZV4" s="321"/>
      <c r="HZW4" s="321"/>
      <c r="HZX4" s="321"/>
      <c r="HZY4" s="321"/>
      <c r="HZZ4" s="321"/>
      <c r="IAA4" s="321"/>
      <c r="IAB4" s="321"/>
      <c r="IAC4" s="321"/>
      <c r="IAD4" s="321"/>
      <c r="IAE4" s="321"/>
      <c r="IAF4" s="321"/>
      <c r="IAG4" s="321"/>
      <c r="IAH4" s="321"/>
      <c r="IAI4" s="321"/>
      <c r="IAJ4" s="321"/>
      <c r="IAK4" s="321"/>
      <c r="IAL4" s="321"/>
      <c r="IAM4" s="321"/>
      <c r="IAN4" s="321"/>
      <c r="IAO4" s="321"/>
      <c r="IAP4" s="321"/>
      <c r="IAQ4" s="321"/>
      <c r="IAR4" s="321"/>
      <c r="IAS4" s="321"/>
      <c r="IAT4" s="321"/>
      <c r="IAU4" s="321"/>
      <c r="IAV4" s="321"/>
      <c r="IAW4" s="321"/>
      <c r="IAX4" s="321"/>
      <c r="IAY4" s="321"/>
      <c r="IAZ4" s="321"/>
      <c r="IBA4" s="321"/>
      <c r="IBB4" s="321"/>
      <c r="IBC4" s="321"/>
      <c r="IBD4" s="321"/>
      <c r="IBE4" s="321"/>
      <c r="IBF4" s="321"/>
      <c r="IBG4" s="321"/>
      <c r="IBH4" s="321"/>
      <c r="IBI4" s="321"/>
      <c r="IBJ4" s="321"/>
      <c r="IBK4" s="321"/>
      <c r="IBL4" s="321"/>
      <c r="IBM4" s="321"/>
      <c r="IBN4" s="321"/>
      <c r="IBO4" s="321"/>
      <c r="IBP4" s="321"/>
      <c r="IBQ4" s="321"/>
      <c r="IBR4" s="321"/>
      <c r="IBS4" s="321"/>
      <c r="IBT4" s="321"/>
      <c r="IBU4" s="321"/>
      <c r="IBV4" s="321"/>
      <c r="IBW4" s="321"/>
      <c r="IBX4" s="321"/>
      <c r="IBY4" s="321"/>
      <c r="IBZ4" s="321"/>
      <c r="ICA4" s="321"/>
      <c r="ICB4" s="321"/>
      <c r="ICC4" s="321"/>
      <c r="ICD4" s="321"/>
      <c r="ICE4" s="321"/>
      <c r="ICF4" s="321"/>
      <c r="ICG4" s="321"/>
      <c r="ICH4" s="321"/>
      <c r="ICI4" s="321"/>
      <c r="ICJ4" s="321"/>
      <c r="ICK4" s="321"/>
      <c r="ICL4" s="321"/>
      <c r="ICM4" s="321"/>
      <c r="ICN4" s="321"/>
      <c r="ICO4" s="321"/>
      <c r="ICP4" s="321"/>
      <c r="ICQ4" s="321"/>
      <c r="ICR4" s="321"/>
      <c r="ICS4" s="321"/>
      <c r="ICT4" s="321"/>
      <c r="ICU4" s="321"/>
      <c r="ICV4" s="321"/>
      <c r="ICW4" s="321"/>
      <c r="ICX4" s="321"/>
      <c r="ICY4" s="321"/>
      <c r="ICZ4" s="321"/>
      <c r="IDA4" s="321"/>
      <c r="IDB4" s="321"/>
      <c r="IDC4" s="321"/>
      <c r="IDD4" s="321"/>
      <c r="IDE4" s="321"/>
      <c r="IDF4" s="321"/>
      <c r="IDG4" s="321"/>
      <c r="IDH4" s="321"/>
      <c r="IDI4" s="321"/>
      <c r="IDJ4" s="321"/>
      <c r="IDK4" s="321"/>
      <c r="IDL4" s="321"/>
      <c r="IDM4" s="321"/>
      <c r="IDN4" s="321"/>
      <c r="IDO4" s="321"/>
      <c r="IDP4" s="321"/>
      <c r="IDQ4" s="321"/>
      <c r="IDR4" s="321"/>
      <c r="IDS4" s="321"/>
      <c r="IDT4" s="321"/>
      <c r="IDU4" s="321"/>
      <c r="IDV4" s="321"/>
      <c r="IDW4" s="321"/>
      <c r="IDX4" s="321"/>
      <c r="IDY4" s="321"/>
      <c r="IDZ4" s="321"/>
      <c r="IEA4" s="321"/>
      <c r="IEB4" s="321"/>
      <c r="IEC4" s="321"/>
      <c r="IED4" s="321"/>
      <c r="IEE4" s="321"/>
      <c r="IEF4" s="321"/>
      <c r="IEG4" s="321"/>
      <c r="IEH4" s="321"/>
      <c r="IEI4" s="321"/>
      <c r="IEJ4" s="321"/>
      <c r="IEK4" s="321"/>
      <c r="IEL4" s="321"/>
      <c r="IEM4" s="321"/>
      <c r="IEN4" s="321"/>
      <c r="IEO4" s="321"/>
      <c r="IEP4" s="321"/>
      <c r="IEQ4" s="321"/>
      <c r="IER4" s="321"/>
      <c r="IES4" s="321"/>
      <c r="IET4" s="321"/>
      <c r="IEU4" s="321"/>
      <c r="IEV4" s="321"/>
      <c r="IEW4" s="321"/>
      <c r="IEX4" s="321"/>
      <c r="IEY4" s="321"/>
      <c r="IEZ4" s="321"/>
      <c r="IFA4" s="321"/>
      <c r="IFB4" s="321"/>
      <c r="IFC4" s="321"/>
      <c r="IFD4" s="321"/>
      <c r="IFE4" s="321"/>
      <c r="IFF4" s="321"/>
      <c r="IFG4" s="321"/>
      <c r="IFH4" s="321"/>
      <c r="IFI4" s="321"/>
      <c r="IFJ4" s="321"/>
      <c r="IFK4" s="321"/>
      <c r="IFL4" s="321"/>
      <c r="IFM4" s="321"/>
      <c r="IFN4" s="321"/>
      <c r="IFO4" s="321"/>
      <c r="IFP4" s="321"/>
      <c r="IFQ4" s="321"/>
      <c r="IFR4" s="321"/>
      <c r="IFS4" s="321"/>
      <c r="IFT4" s="321"/>
      <c r="IFU4" s="321"/>
      <c r="IFV4" s="321"/>
      <c r="IFW4" s="321"/>
      <c r="IFX4" s="321"/>
      <c r="IFY4" s="321"/>
      <c r="IFZ4" s="321"/>
      <c r="IGA4" s="321"/>
      <c r="IGB4" s="321"/>
      <c r="IGC4" s="321"/>
      <c r="IGD4" s="321"/>
      <c r="IGE4" s="321"/>
      <c r="IGF4" s="321"/>
      <c r="IGG4" s="321"/>
      <c r="IGH4" s="321"/>
      <c r="IGI4" s="321"/>
      <c r="IGJ4" s="321"/>
      <c r="IGK4" s="321"/>
      <c r="IGL4" s="321"/>
      <c r="IGM4" s="321"/>
      <c r="IGN4" s="321"/>
      <c r="IGO4" s="321"/>
      <c r="IGP4" s="321"/>
      <c r="IGQ4" s="321"/>
      <c r="IGR4" s="321"/>
      <c r="IGS4" s="321"/>
      <c r="IGT4" s="321"/>
      <c r="IGU4" s="321"/>
      <c r="IGV4" s="321"/>
      <c r="IGW4" s="321"/>
      <c r="IGX4" s="321"/>
      <c r="IGY4" s="321"/>
      <c r="IGZ4" s="321"/>
      <c r="IHA4" s="321"/>
      <c r="IHB4" s="321"/>
      <c r="IHC4" s="321"/>
      <c r="IHD4" s="321"/>
      <c r="IHE4" s="321"/>
      <c r="IHF4" s="321"/>
      <c r="IHG4" s="321"/>
      <c r="IHH4" s="321"/>
      <c r="IHI4" s="321"/>
      <c r="IHJ4" s="321"/>
      <c r="IHK4" s="321"/>
      <c r="IHL4" s="321"/>
      <c r="IHM4" s="321"/>
      <c r="IHN4" s="321"/>
      <c r="IHO4" s="321"/>
      <c r="IHP4" s="321"/>
      <c r="IHQ4" s="321"/>
      <c r="IHR4" s="321"/>
      <c r="IHS4" s="321"/>
      <c r="IHT4" s="321"/>
      <c r="IHU4" s="321"/>
      <c r="IHV4" s="321"/>
      <c r="IHW4" s="321"/>
      <c r="IHX4" s="321"/>
      <c r="IHY4" s="321"/>
      <c r="IHZ4" s="321"/>
      <c r="IIA4" s="321"/>
      <c r="IIB4" s="321"/>
      <c r="IIC4" s="321"/>
      <c r="IID4" s="321"/>
      <c r="IIE4" s="321"/>
      <c r="IIF4" s="321"/>
      <c r="IIG4" s="321"/>
      <c r="IIH4" s="321"/>
      <c r="III4" s="321"/>
      <c r="IIJ4" s="321"/>
      <c r="IIK4" s="321"/>
      <c r="IIL4" s="321"/>
      <c r="IIM4" s="321"/>
      <c r="IIN4" s="321"/>
      <c r="IIO4" s="321"/>
      <c r="IIP4" s="321"/>
      <c r="IIQ4" s="321"/>
      <c r="IIR4" s="321"/>
      <c r="IIS4" s="321"/>
      <c r="IIT4" s="321"/>
      <c r="IIU4" s="321"/>
      <c r="IIV4" s="321"/>
      <c r="IIW4" s="321"/>
      <c r="IIX4" s="321"/>
      <c r="IIY4" s="321"/>
      <c r="IIZ4" s="321"/>
      <c r="IJA4" s="321"/>
      <c r="IJB4" s="321"/>
      <c r="IJC4" s="321"/>
      <c r="IJD4" s="321"/>
      <c r="IJE4" s="321"/>
      <c r="IJF4" s="321"/>
      <c r="IJG4" s="321"/>
      <c r="IJH4" s="321"/>
      <c r="IJI4" s="321"/>
      <c r="IJJ4" s="321"/>
      <c r="IJK4" s="321"/>
      <c r="IJL4" s="321"/>
      <c r="IJM4" s="321"/>
      <c r="IJN4" s="321"/>
      <c r="IJO4" s="321"/>
      <c r="IJP4" s="321"/>
      <c r="IJQ4" s="321"/>
      <c r="IJR4" s="321"/>
      <c r="IJS4" s="321"/>
      <c r="IJT4" s="321"/>
      <c r="IJU4" s="321"/>
      <c r="IJV4" s="321"/>
      <c r="IJW4" s="321"/>
      <c r="IJX4" s="321"/>
      <c r="IJY4" s="321"/>
      <c r="IJZ4" s="321"/>
      <c r="IKA4" s="321"/>
      <c r="IKB4" s="321"/>
      <c r="IKC4" s="321"/>
      <c r="IKD4" s="321"/>
      <c r="IKE4" s="321"/>
      <c r="IKF4" s="321"/>
      <c r="IKG4" s="321"/>
      <c r="IKH4" s="321"/>
      <c r="IKI4" s="321"/>
      <c r="IKJ4" s="321"/>
      <c r="IKK4" s="321"/>
      <c r="IKL4" s="321"/>
      <c r="IKM4" s="321"/>
      <c r="IKN4" s="321"/>
      <c r="IKO4" s="321"/>
      <c r="IKP4" s="321"/>
      <c r="IKQ4" s="321"/>
      <c r="IKR4" s="321"/>
      <c r="IKS4" s="321"/>
      <c r="IKT4" s="321"/>
      <c r="IKU4" s="321"/>
      <c r="IKV4" s="321"/>
      <c r="IKW4" s="321"/>
      <c r="IKX4" s="321"/>
      <c r="IKY4" s="321"/>
      <c r="IKZ4" s="321"/>
      <c r="ILA4" s="321"/>
      <c r="ILB4" s="321"/>
      <c r="ILC4" s="321"/>
      <c r="ILD4" s="321"/>
      <c r="ILE4" s="321"/>
      <c r="ILF4" s="321"/>
      <c r="ILG4" s="321"/>
      <c r="ILH4" s="321"/>
      <c r="ILI4" s="321"/>
      <c r="ILJ4" s="321"/>
      <c r="ILK4" s="321"/>
      <c r="ILL4" s="321"/>
      <c r="ILM4" s="321"/>
      <c r="ILN4" s="321"/>
      <c r="ILO4" s="321"/>
      <c r="ILP4" s="321"/>
      <c r="ILQ4" s="321"/>
      <c r="ILR4" s="321"/>
      <c r="ILS4" s="321"/>
      <c r="ILT4" s="321"/>
      <c r="ILU4" s="321"/>
      <c r="ILV4" s="321"/>
      <c r="ILW4" s="321"/>
      <c r="ILX4" s="321"/>
      <c r="ILY4" s="321"/>
      <c r="ILZ4" s="321"/>
      <c r="IMA4" s="321"/>
      <c r="IMB4" s="321"/>
      <c r="IMC4" s="321"/>
      <c r="IMD4" s="321"/>
      <c r="IME4" s="321"/>
      <c r="IMF4" s="321"/>
      <c r="IMG4" s="321"/>
      <c r="IMH4" s="321"/>
      <c r="IMI4" s="321"/>
      <c r="IMJ4" s="321"/>
      <c r="IMK4" s="321"/>
      <c r="IML4" s="321"/>
      <c r="IMM4" s="321"/>
      <c r="IMN4" s="321"/>
      <c r="IMO4" s="321"/>
      <c r="IMP4" s="321"/>
      <c r="IMQ4" s="321"/>
      <c r="IMR4" s="321"/>
      <c r="IMS4" s="321"/>
      <c r="IMT4" s="321"/>
      <c r="IMU4" s="321"/>
      <c r="IMV4" s="321"/>
      <c r="IMW4" s="321"/>
      <c r="IMX4" s="321"/>
      <c r="IMY4" s="321"/>
      <c r="IMZ4" s="321"/>
      <c r="INA4" s="321"/>
      <c r="INB4" s="321"/>
      <c r="INC4" s="321"/>
      <c r="IND4" s="321"/>
      <c r="INE4" s="321"/>
      <c r="INF4" s="321"/>
      <c r="ING4" s="321"/>
      <c r="INH4" s="321"/>
      <c r="INI4" s="321"/>
      <c r="INJ4" s="321"/>
      <c r="INK4" s="321"/>
      <c r="INL4" s="321"/>
      <c r="INM4" s="321"/>
      <c r="INN4" s="321"/>
      <c r="INO4" s="321"/>
      <c r="INP4" s="321"/>
      <c r="INQ4" s="321"/>
      <c r="INR4" s="321"/>
      <c r="INS4" s="321"/>
      <c r="INT4" s="321"/>
      <c r="INU4" s="321"/>
      <c r="INV4" s="321"/>
      <c r="INW4" s="321"/>
      <c r="INX4" s="321"/>
      <c r="INY4" s="321"/>
      <c r="INZ4" s="321"/>
      <c r="IOA4" s="321"/>
      <c r="IOB4" s="321"/>
      <c r="IOC4" s="321"/>
      <c r="IOD4" s="321"/>
      <c r="IOE4" s="321"/>
      <c r="IOF4" s="321"/>
      <c r="IOG4" s="321"/>
      <c r="IOH4" s="321"/>
      <c r="IOI4" s="321"/>
      <c r="IOJ4" s="321"/>
      <c r="IOK4" s="321"/>
      <c r="IOL4" s="321"/>
      <c r="IOM4" s="321"/>
      <c r="ION4" s="321"/>
      <c r="IOO4" s="321"/>
      <c r="IOP4" s="321"/>
      <c r="IOQ4" s="321"/>
      <c r="IOR4" s="321"/>
      <c r="IOS4" s="321"/>
      <c r="IOT4" s="321"/>
      <c r="IOU4" s="321"/>
      <c r="IOV4" s="321"/>
      <c r="IOW4" s="321"/>
      <c r="IOX4" s="321"/>
      <c r="IOY4" s="321"/>
      <c r="IOZ4" s="321"/>
      <c r="IPA4" s="321"/>
      <c r="IPB4" s="321"/>
      <c r="IPC4" s="321"/>
      <c r="IPD4" s="321"/>
      <c r="IPE4" s="321"/>
      <c r="IPF4" s="321"/>
      <c r="IPG4" s="321"/>
      <c r="IPH4" s="321"/>
      <c r="IPI4" s="321"/>
      <c r="IPJ4" s="321"/>
      <c r="IPK4" s="321"/>
      <c r="IPL4" s="321"/>
      <c r="IPM4" s="321"/>
      <c r="IPN4" s="321"/>
      <c r="IPO4" s="321"/>
      <c r="IPP4" s="321"/>
      <c r="IPQ4" s="321"/>
      <c r="IPR4" s="321"/>
      <c r="IPS4" s="321"/>
      <c r="IPT4" s="321"/>
      <c r="IPU4" s="321"/>
      <c r="IPV4" s="321"/>
      <c r="IPW4" s="321"/>
      <c r="IPX4" s="321"/>
      <c r="IPY4" s="321"/>
      <c r="IPZ4" s="321"/>
      <c r="IQA4" s="321"/>
      <c r="IQB4" s="321"/>
      <c r="IQC4" s="321"/>
      <c r="IQD4" s="321"/>
      <c r="IQE4" s="321"/>
      <c r="IQF4" s="321"/>
      <c r="IQG4" s="321"/>
      <c r="IQH4" s="321"/>
      <c r="IQI4" s="321"/>
      <c r="IQJ4" s="321"/>
      <c r="IQK4" s="321"/>
      <c r="IQL4" s="321"/>
      <c r="IQM4" s="321"/>
      <c r="IQN4" s="321"/>
      <c r="IQO4" s="321"/>
      <c r="IQP4" s="321"/>
      <c r="IQQ4" s="321"/>
      <c r="IQR4" s="321"/>
      <c r="IQS4" s="321"/>
      <c r="IQT4" s="321"/>
      <c r="IQU4" s="321"/>
      <c r="IQV4" s="321"/>
      <c r="IQW4" s="321"/>
      <c r="IQX4" s="321"/>
      <c r="IQY4" s="321"/>
      <c r="IQZ4" s="321"/>
      <c r="IRA4" s="321"/>
      <c r="IRB4" s="321"/>
      <c r="IRC4" s="321"/>
      <c r="IRD4" s="321"/>
      <c r="IRE4" s="321"/>
      <c r="IRF4" s="321"/>
      <c r="IRG4" s="321"/>
      <c r="IRH4" s="321"/>
      <c r="IRI4" s="321"/>
      <c r="IRJ4" s="321"/>
      <c r="IRK4" s="321"/>
      <c r="IRL4" s="321"/>
      <c r="IRM4" s="321"/>
      <c r="IRN4" s="321"/>
      <c r="IRO4" s="321"/>
      <c r="IRP4" s="321"/>
      <c r="IRQ4" s="321"/>
      <c r="IRR4" s="321"/>
      <c r="IRS4" s="321"/>
      <c r="IRT4" s="321"/>
      <c r="IRU4" s="321"/>
      <c r="IRV4" s="321"/>
      <c r="IRW4" s="321"/>
      <c r="IRX4" s="321"/>
      <c r="IRY4" s="321"/>
      <c r="IRZ4" s="321"/>
      <c r="ISA4" s="321"/>
      <c r="ISB4" s="321"/>
      <c r="ISC4" s="321"/>
      <c r="ISD4" s="321"/>
      <c r="ISE4" s="321"/>
      <c r="ISF4" s="321"/>
      <c r="ISG4" s="321"/>
      <c r="ISH4" s="321"/>
      <c r="ISI4" s="321"/>
      <c r="ISJ4" s="321"/>
      <c r="ISK4" s="321"/>
      <c r="ISL4" s="321"/>
      <c r="ISM4" s="321"/>
      <c r="ISN4" s="321"/>
      <c r="ISO4" s="321"/>
      <c r="ISP4" s="321"/>
      <c r="ISQ4" s="321"/>
      <c r="ISR4" s="321"/>
      <c r="ISS4" s="321"/>
      <c r="IST4" s="321"/>
      <c r="ISU4" s="321"/>
      <c r="ISV4" s="321"/>
      <c r="ISW4" s="321"/>
      <c r="ISX4" s="321"/>
      <c r="ISY4" s="321"/>
      <c r="ISZ4" s="321"/>
      <c r="ITA4" s="321"/>
      <c r="ITB4" s="321"/>
      <c r="ITC4" s="321"/>
      <c r="ITD4" s="321"/>
      <c r="ITE4" s="321"/>
      <c r="ITF4" s="321"/>
      <c r="ITG4" s="321"/>
      <c r="ITH4" s="321"/>
      <c r="ITI4" s="321"/>
      <c r="ITJ4" s="321"/>
      <c r="ITK4" s="321"/>
      <c r="ITL4" s="321"/>
      <c r="ITM4" s="321"/>
      <c r="ITN4" s="321"/>
      <c r="ITO4" s="321"/>
      <c r="ITP4" s="321"/>
      <c r="ITQ4" s="321"/>
      <c r="ITR4" s="321"/>
      <c r="ITS4" s="321"/>
      <c r="ITT4" s="321"/>
      <c r="ITU4" s="321"/>
      <c r="ITV4" s="321"/>
      <c r="ITW4" s="321"/>
      <c r="ITX4" s="321"/>
      <c r="ITY4" s="321"/>
      <c r="ITZ4" s="321"/>
      <c r="IUA4" s="321"/>
      <c r="IUB4" s="321"/>
      <c r="IUC4" s="321"/>
      <c r="IUD4" s="321"/>
      <c r="IUE4" s="321"/>
      <c r="IUF4" s="321"/>
      <c r="IUG4" s="321"/>
      <c r="IUH4" s="321"/>
      <c r="IUI4" s="321"/>
      <c r="IUJ4" s="321"/>
      <c r="IUK4" s="321"/>
      <c r="IUL4" s="321"/>
      <c r="IUM4" s="321"/>
      <c r="IUN4" s="321"/>
      <c r="IUO4" s="321"/>
      <c r="IUP4" s="321"/>
      <c r="IUQ4" s="321"/>
      <c r="IUR4" s="321"/>
      <c r="IUS4" s="321"/>
      <c r="IUT4" s="321"/>
      <c r="IUU4" s="321"/>
      <c r="IUV4" s="321"/>
      <c r="IUW4" s="321"/>
      <c r="IUX4" s="321"/>
      <c r="IUY4" s="321"/>
      <c r="IUZ4" s="321"/>
      <c r="IVA4" s="321"/>
      <c r="IVB4" s="321"/>
      <c r="IVC4" s="321"/>
      <c r="IVD4" s="321"/>
      <c r="IVE4" s="321"/>
      <c r="IVF4" s="321"/>
      <c r="IVG4" s="321"/>
      <c r="IVH4" s="321"/>
      <c r="IVI4" s="321"/>
      <c r="IVJ4" s="321"/>
      <c r="IVK4" s="321"/>
      <c r="IVL4" s="321"/>
      <c r="IVM4" s="321"/>
      <c r="IVN4" s="321"/>
      <c r="IVO4" s="321"/>
      <c r="IVP4" s="321"/>
      <c r="IVQ4" s="321"/>
      <c r="IVR4" s="321"/>
      <c r="IVS4" s="321"/>
      <c r="IVT4" s="321"/>
      <c r="IVU4" s="321"/>
      <c r="IVV4" s="321"/>
      <c r="IVW4" s="321"/>
      <c r="IVX4" s="321"/>
      <c r="IVY4" s="321"/>
      <c r="IVZ4" s="321"/>
      <c r="IWA4" s="321"/>
      <c r="IWB4" s="321"/>
      <c r="IWC4" s="321"/>
      <c r="IWD4" s="321"/>
      <c r="IWE4" s="321"/>
      <c r="IWF4" s="321"/>
      <c r="IWG4" s="321"/>
      <c r="IWH4" s="321"/>
      <c r="IWI4" s="321"/>
      <c r="IWJ4" s="321"/>
      <c r="IWK4" s="321"/>
      <c r="IWL4" s="321"/>
      <c r="IWM4" s="321"/>
      <c r="IWN4" s="321"/>
      <c r="IWO4" s="321"/>
      <c r="IWP4" s="321"/>
      <c r="IWQ4" s="321"/>
      <c r="IWR4" s="321"/>
      <c r="IWS4" s="321"/>
      <c r="IWT4" s="321"/>
      <c r="IWU4" s="321"/>
      <c r="IWV4" s="321"/>
      <c r="IWW4" s="321"/>
      <c r="IWX4" s="321"/>
      <c r="IWY4" s="321"/>
      <c r="IWZ4" s="321"/>
      <c r="IXA4" s="321"/>
      <c r="IXB4" s="321"/>
      <c r="IXC4" s="321"/>
      <c r="IXD4" s="321"/>
      <c r="IXE4" s="321"/>
      <c r="IXF4" s="321"/>
      <c r="IXG4" s="321"/>
      <c r="IXH4" s="321"/>
      <c r="IXI4" s="321"/>
      <c r="IXJ4" s="321"/>
      <c r="IXK4" s="321"/>
      <c r="IXL4" s="321"/>
      <c r="IXM4" s="321"/>
      <c r="IXN4" s="321"/>
      <c r="IXO4" s="321"/>
      <c r="IXP4" s="321"/>
      <c r="IXQ4" s="321"/>
      <c r="IXR4" s="321"/>
      <c r="IXS4" s="321"/>
      <c r="IXT4" s="321"/>
      <c r="IXU4" s="321"/>
      <c r="IXV4" s="321"/>
      <c r="IXW4" s="321"/>
      <c r="IXX4" s="321"/>
      <c r="IXY4" s="321"/>
      <c r="IXZ4" s="321"/>
      <c r="IYA4" s="321"/>
      <c r="IYB4" s="321"/>
      <c r="IYC4" s="321"/>
      <c r="IYD4" s="321"/>
      <c r="IYE4" s="321"/>
      <c r="IYF4" s="321"/>
      <c r="IYG4" s="321"/>
      <c r="IYH4" s="321"/>
      <c r="IYI4" s="321"/>
      <c r="IYJ4" s="321"/>
      <c r="IYK4" s="321"/>
      <c r="IYL4" s="321"/>
      <c r="IYM4" s="321"/>
      <c r="IYN4" s="321"/>
      <c r="IYO4" s="321"/>
      <c r="IYP4" s="321"/>
      <c r="IYQ4" s="321"/>
      <c r="IYR4" s="321"/>
      <c r="IYS4" s="321"/>
      <c r="IYT4" s="321"/>
      <c r="IYU4" s="321"/>
      <c r="IYV4" s="321"/>
      <c r="IYW4" s="321"/>
      <c r="IYX4" s="321"/>
      <c r="IYY4" s="321"/>
      <c r="IYZ4" s="321"/>
      <c r="IZA4" s="321"/>
      <c r="IZB4" s="321"/>
      <c r="IZC4" s="321"/>
      <c r="IZD4" s="321"/>
      <c r="IZE4" s="321"/>
      <c r="IZF4" s="321"/>
      <c r="IZG4" s="321"/>
      <c r="IZH4" s="321"/>
      <c r="IZI4" s="321"/>
      <c r="IZJ4" s="321"/>
      <c r="IZK4" s="321"/>
      <c r="IZL4" s="321"/>
      <c r="IZM4" s="321"/>
      <c r="IZN4" s="321"/>
      <c r="IZO4" s="321"/>
      <c r="IZP4" s="321"/>
      <c r="IZQ4" s="321"/>
      <c r="IZR4" s="321"/>
      <c r="IZS4" s="321"/>
      <c r="IZT4" s="321"/>
      <c r="IZU4" s="321"/>
      <c r="IZV4" s="321"/>
      <c r="IZW4" s="321"/>
      <c r="IZX4" s="321"/>
      <c r="IZY4" s="321"/>
      <c r="IZZ4" s="321"/>
      <c r="JAA4" s="321"/>
      <c r="JAB4" s="321"/>
      <c r="JAC4" s="321"/>
      <c r="JAD4" s="321"/>
      <c r="JAE4" s="321"/>
      <c r="JAF4" s="321"/>
      <c r="JAG4" s="321"/>
      <c r="JAH4" s="321"/>
      <c r="JAI4" s="321"/>
      <c r="JAJ4" s="321"/>
      <c r="JAK4" s="321"/>
      <c r="JAL4" s="321"/>
      <c r="JAM4" s="321"/>
      <c r="JAN4" s="321"/>
      <c r="JAO4" s="321"/>
      <c r="JAP4" s="321"/>
      <c r="JAQ4" s="321"/>
      <c r="JAR4" s="321"/>
      <c r="JAS4" s="321"/>
      <c r="JAT4" s="321"/>
      <c r="JAU4" s="321"/>
      <c r="JAV4" s="321"/>
      <c r="JAW4" s="321"/>
      <c r="JAX4" s="321"/>
      <c r="JAY4" s="321"/>
      <c r="JAZ4" s="321"/>
      <c r="JBA4" s="321"/>
      <c r="JBB4" s="321"/>
      <c r="JBC4" s="321"/>
      <c r="JBD4" s="321"/>
      <c r="JBE4" s="321"/>
      <c r="JBF4" s="321"/>
      <c r="JBG4" s="321"/>
      <c r="JBH4" s="321"/>
      <c r="JBI4" s="321"/>
      <c r="JBJ4" s="321"/>
      <c r="JBK4" s="321"/>
      <c r="JBL4" s="321"/>
      <c r="JBM4" s="321"/>
      <c r="JBN4" s="321"/>
      <c r="JBO4" s="321"/>
      <c r="JBP4" s="321"/>
      <c r="JBQ4" s="321"/>
      <c r="JBR4" s="321"/>
      <c r="JBS4" s="321"/>
      <c r="JBT4" s="321"/>
      <c r="JBU4" s="321"/>
      <c r="JBV4" s="321"/>
      <c r="JBW4" s="321"/>
      <c r="JBX4" s="321"/>
      <c r="JBY4" s="321"/>
      <c r="JBZ4" s="321"/>
      <c r="JCA4" s="321"/>
      <c r="JCB4" s="321"/>
      <c r="JCC4" s="321"/>
      <c r="JCD4" s="321"/>
      <c r="JCE4" s="321"/>
      <c r="JCF4" s="321"/>
      <c r="JCG4" s="321"/>
      <c r="JCH4" s="321"/>
      <c r="JCI4" s="321"/>
      <c r="JCJ4" s="321"/>
      <c r="JCK4" s="321"/>
      <c r="JCL4" s="321"/>
      <c r="JCM4" s="321"/>
      <c r="JCN4" s="321"/>
      <c r="JCO4" s="321"/>
      <c r="JCP4" s="321"/>
      <c r="JCQ4" s="321"/>
      <c r="JCR4" s="321"/>
      <c r="JCS4" s="321"/>
      <c r="JCT4" s="321"/>
      <c r="JCU4" s="321"/>
      <c r="JCV4" s="321"/>
      <c r="JCW4" s="321"/>
      <c r="JCX4" s="321"/>
      <c r="JCY4" s="321"/>
      <c r="JCZ4" s="321"/>
      <c r="JDA4" s="321"/>
      <c r="JDB4" s="321"/>
      <c r="JDC4" s="321"/>
      <c r="JDD4" s="321"/>
      <c r="JDE4" s="321"/>
      <c r="JDF4" s="321"/>
      <c r="JDG4" s="321"/>
      <c r="JDH4" s="321"/>
      <c r="JDI4" s="321"/>
      <c r="JDJ4" s="321"/>
      <c r="JDK4" s="321"/>
      <c r="JDL4" s="321"/>
      <c r="JDM4" s="321"/>
      <c r="JDN4" s="321"/>
      <c r="JDO4" s="321"/>
      <c r="JDP4" s="321"/>
      <c r="JDQ4" s="321"/>
      <c r="JDR4" s="321"/>
      <c r="JDS4" s="321"/>
      <c r="JDT4" s="321"/>
      <c r="JDU4" s="321"/>
      <c r="JDV4" s="321"/>
      <c r="JDW4" s="321"/>
      <c r="JDX4" s="321"/>
      <c r="JDY4" s="321"/>
      <c r="JDZ4" s="321"/>
      <c r="JEA4" s="321"/>
      <c r="JEB4" s="321"/>
      <c r="JEC4" s="321"/>
      <c r="JED4" s="321"/>
      <c r="JEE4" s="321"/>
      <c r="JEF4" s="321"/>
      <c r="JEG4" s="321"/>
      <c r="JEH4" s="321"/>
      <c r="JEI4" s="321"/>
      <c r="JEJ4" s="321"/>
      <c r="JEK4" s="321"/>
      <c r="JEL4" s="321"/>
      <c r="JEM4" s="321"/>
      <c r="JEN4" s="321"/>
      <c r="JEO4" s="321"/>
      <c r="JEP4" s="321"/>
      <c r="JEQ4" s="321"/>
      <c r="JER4" s="321"/>
      <c r="JES4" s="321"/>
      <c r="JET4" s="321"/>
      <c r="JEU4" s="321"/>
      <c r="JEV4" s="321"/>
      <c r="JEW4" s="321"/>
      <c r="JEX4" s="321"/>
      <c r="JEY4" s="321"/>
      <c r="JEZ4" s="321"/>
      <c r="JFA4" s="321"/>
      <c r="JFB4" s="321"/>
      <c r="JFC4" s="321"/>
      <c r="JFD4" s="321"/>
      <c r="JFE4" s="321"/>
      <c r="JFF4" s="321"/>
      <c r="JFG4" s="321"/>
      <c r="JFH4" s="321"/>
      <c r="JFI4" s="321"/>
      <c r="JFJ4" s="321"/>
      <c r="JFK4" s="321"/>
      <c r="JFL4" s="321"/>
      <c r="JFM4" s="321"/>
      <c r="JFN4" s="321"/>
      <c r="JFO4" s="321"/>
      <c r="JFP4" s="321"/>
      <c r="JFQ4" s="321"/>
      <c r="JFR4" s="321"/>
      <c r="JFS4" s="321"/>
      <c r="JFT4" s="321"/>
      <c r="JFU4" s="321"/>
      <c r="JFV4" s="321"/>
      <c r="JFW4" s="321"/>
      <c r="JFX4" s="321"/>
      <c r="JFY4" s="321"/>
      <c r="JFZ4" s="321"/>
      <c r="JGA4" s="321"/>
      <c r="JGB4" s="321"/>
      <c r="JGC4" s="321"/>
      <c r="JGD4" s="321"/>
      <c r="JGE4" s="321"/>
      <c r="JGF4" s="321"/>
      <c r="JGG4" s="321"/>
      <c r="JGH4" s="321"/>
      <c r="JGI4" s="321"/>
      <c r="JGJ4" s="321"/>
      <c r="JGK4" s="321"/>
      <c r="JGL4" s="321"/>
      <c r="JGM4" s="321"/>
      <c r="JGN4" s="321"/>
      <c r="JGO4" s="321"/>
      <c r="JGP4" s="321"/>
      <c r="JGQ4" s="321"/>
      <c r="JGR4" s="321"/>
      <c r="JGS4" s="321"/>
      <c r="JGT4" s="321"/>
      <c r="JGU4" s="321"/>
      <c r="JGV4" s="321"/>
      <c r="JGW4" s="321"/>
      <c r="JGX4" s="321"/>
      <c r="JGY4" s="321"/>
      <c r="JGZ4" s="321"/>
      <c r="JHA4" s="321"/>
      <c r="JHB4" s="321"/>
      <c r="JHC4" s="321"/>
      <c r="JHD4" s="321"/>
      <c r="JHE4" s="321"/>
      <c r="JHF4" s="321"/>
      <c r="JHG4" s="321"/>
      <c r="JHH4" s="321"/>
      <c r="JHI4" s="321"/>
      <c r="JHJ4" s="321"/>
      <c r="JHK4" s="321"/>
      <c r="JHL4" s="321"/>
      <c r="JHM4" s="321"/>
      <c r="JHN4" s="321"/>
      <c r="JHO4" s="321"/>
      <c r="JHP4" s="321"/>
      <c r="JHQ4" s="321"/>
      <c r="JHR4" s="321"/>
      <c r="JHS4" s="321"/>
      <c r="JHT4" s="321"/>
      <c r="JHU4" s="321"/>
      <c r="JHV4" s="321"/>
      <c r="JHW4" s="321"/>
      <c r="JHX4" s="321"/>
      <c r="JHY4" s="321"/>
      <c r="JHZ4" s="321"/>
      <c r="JIA4" s="321"/>
      <c r="JIB4" s="321"/>
      <c r="JIC4" s="321"/>
      <c r="JID4" s="321"/>
      <c r="JIE4" s="321"/>
      <c r="JIF4" s="321"/>
      <c r="JIG4" s="321"/>
      <c r="JIH4" s="321"/>
      <c r="JII4" s="321"/>
      <c r="JIJ4" s="321"/>
      <c r="JIK4" s="321"/>
      <c r="JIL4" s="321"/>
      <c r="JIM4" s="321"/>
      <c r="JIN4" s="321"/>
      <c r="JIO4" s="321"/>
      <c r="JIP4" s="321"/>
      <c r="JIQ4" s="321"/>
      <c r="JIR4" s="321"/>
      <c r="JIS4" s="321"/>
      <c r="JIT4" s="321"/>
      <c r="JIU4" s="321"/>
      <c r="JIV4" s="321"/>
      <c r="JIW4" s="321"/>
      <c r="JIX4" s="321"/>
      <c r="JIY4" s="321"/>
      <c r="JIZ4" s="321"/>
      <c r="JJA4" s="321"/>
      <c r="JJB4" s="321"/>
      <c r="JJC4" s="321"/>
      <c r="JJD4" s="321"/>
      <c r="JJE4" s="321"/>
      <c r="JJF4" s="321"/>
      <c r="JJG4" s="321"/>
      <c r="JJH4" s="321"/>
      <c r="JJI4" s="321"/>
      <c r="JJJ4" s="321"/>
      <c r="JJK4" s="321"/>
      <c r="JJL4" s="321"/>
      <c r="JJM4" s="321"/>
      <c r="JJN4" s="321"/>
      <c r="JJO4" s="321"/>
      <c r="JJP4" s="321"/>
      <c r="JJQ4" s="321"/>
      <c r="JJR4" s="321"/>
      <c r="JJS4" s="321"/>
      <c r="JJT4" s="321"/>
      <c r="JJU4" s="321"/>
      <c r="JJV4" s="321"/>
      <c r="JJW4" s="321"/>
      <c r="JJX4" s="321"/>
      <c r="JJY4" s="321"/>
      <c r="JJZ4" s="321"/>
      <c r="JKA4" s="321"/>
      <c r="JKB4" s="321"/>
      <c r="JKC4" s="321"/>
      <c r="JKD4" s="321"/>
      <c r="JKE4" s="321"/>
      <c r="JKF4" s="321"/>
      <c r="JKG4" s="321"/>
      <c r="JKH4" s="321"/>
      <c r="JKI4" s="321"/>
      <c r="JKJ4" s="321"/>
      <c r="JKK4" s="321"/>
      <c r="JKL4" s="321"/>
      <c r="JKM4" s="321"/>
      <c r="JKN4" s="321"/>
      <c r="JKO4" s="321"/>
      <c r="JKP4" s="321"/>
      <c r="JKQ4" s="321"/>
      <c r="JKR4" s="321"/>
      <c r="JKS4" s="321"/>
      <c r="JKT4" s="321"/>
      <c r="JKU4" s="321"/>
      <c r="JKV4" s="321"/>
      <c r="JKW4" s="321"/>
      <c r="JKX4" s="321"/>
      <c r="JKY4" s="321"/>
      <c r="JKZ4" s="321"/>
      <c r="JLA4" s="321"/>
      <c r="JLB4" s="321"/>
      <c r="JLC4" s="321"/>
      <c r="JLD4" s="321"/>
      <c r="JLE4" s="321"/>
      <c r="JLF4" s="321"/>
      <c r="JLG4" s="321"/>
      <c r="JLH4" s="321"/>
      <c r="JLI4" s="321"/>
      <c r="JLJ4" s="321"/>
      <c r="JLK4" s="321"/>
      <c r="JLL4" s="321"/>
      <c r="JLM4" s="321"/>
      <c r="JLN4" s="321"/>
      <c r="JLO4" s="321"/>
      <c r="JLP4" s="321"/>
      <c r="JLQ4" s="321"/>
      <c r="JLR4" s="321"/>
      <c r="JLS4" s="321"/>
      <c r="JLT4" s="321"/>
      <c r="JLU4" s="321"/>
      <c r="JLV4" s="321"/>
      <c r="JLW4" s="321"/>
      <c r="JLX4" s="321"/>
      <c r="JLY4" s="321"/>
      <c r="JLZ4" s="321"/>
      <c r="JMA4" s="321"/>
      <c r="JMB4" s="321"/>
      <c r="JMC4" s="321"/>
      <c r="JMD4" s="321"/>
      <c r="JME4" s="321"/>
      <c r="JMF4" s="321"/>
      <c r="JMG4" s="321"/>
      <c r="JMH4" s="321"/>
      <c r="JMI4" s="321"/>
      <c r="JMJ4" s="321"/>
      <c r="JMK4" s="321"/>
      <c r="JML4" s="321"/>
      <c r="JMM4" s="321"/>
      <c r="JMN4" s="321"/>
      <c r="JMO4" s="321"/>
      <c r="JMP4" s="321"/>
      <c r="JMQ4" s="321"/>
      <c r="JMR4" s="321"/>
      <c r="JMS4" s="321"/>
      <c r="JMT4" s="321"/>
      <c r="JMU4" s="321"/>
      <c r="JMV4" s="321"/>
      <c r="JMW4" s="321"/>
      <c r="JMX4" s="321"/>
      <c r="JMY4" s="321"/>
      <c r="JMZ4" s="321"/>
      <c r="JNA4" s="321"/>
      <c r="JNB4" s="321"/>
      <c r="JNC4" s="321"/>
      <c r="JND4" s="321"/>
      <c r="JNE4" s="321"/>
      <c r="JNF4" s="321"/>
      <c r="JNG4" s="321"/>
      <c r="JNH4" s="321"/>
      <c r="JNI4" s="321"/>
      <c r="JNJ4" s="321"/>
      <c r="JNK4" s="321"/>
      <c r="JNL4" s="321"/>
      <c r="JNM4" s="321"/>
      <c r="JNN4" s="321"/>
      <c r="JNO4" s="321"/>
      <c r="JNP4" s="321"/>
      <c r="JNQ4" s="321"/>
      <c r="JNR4" s="321"/>
      <c r="JNS4" s="321"/>
      <c r="JNT4" s="321"/>
      <c r="JNU4" s="321"/>
      <c r="JNV4" s="321"/>
      <c r="JNW4" s="321"/>
      <c r="JNX4" s="321"/>
      <c r="JNY4" s="321"/>
      <c r="JNZ4" s="321"/>
      <c r="JOA4" s="321"/>
      <c r="JOB4" s="321"/>
      <c r="JOC4" s="321"/>
      <c r="JOD4" s="321"/>
      <c r="JOE4" s="321"/>
      <c r="JOF4" s="321"/>
      <c r="JOG4" s="321"/>
      <c r="JOH4" s="321"/>
      <c r="JOI4" s="321"/>
      <c r="JOJ4" s="321"/>
      <c r="JOK4" s="321"/>
      <c r="JOL4" s="321"/>
      <c r="JOM4" s="321"/>
      <c r="JON4" s="321"/>
      <c r="JOO4" s="321"/>
      <c r="JOP4" s="321"/>
      <c r="JOQ4" s="321"/>
      <c r="JOR4" s="321"/>
      <c r="JOS4" s="321"/>
      <c r="JOT4" s="321"/>
      <c r="JOU4" s="321"/>
      <c r="JOV4" s="321"/>
      <c r="JOW4" s="321"/>
      <c r="JOX4" s="321"/>
      <c r="JOY4" s="321"/>
      <c r="JOZ4" s="321"/>
      <c r="JPA4" s="321"/>
      <c r="JPB4" s="321"/>
      <c r="JPC4" s="321"/>
      <c r="JPD4" s="321"/>
      <c r="JPE4" s="321"/>
      <c r="JPF4" s="321"/>
      <c r="JPG4" s="321"/>
      <c r="JPH4" s="321"/>
      <c r="JPI4" s="321"/>
      <c r="JPJ4" s="321"/>
      <c r="JPK4" s="321"/>
      <c r="JPL4" s="321"/>
      <c r="JPM4" s="321"/>
      <c r="JPN4" s="321"/>
      <c r="JPO4" s="321"/>
      <c r="JPP4" s="321"/>
      <c r="JPQ4" s="321"/>
      <c r="JPR4" s="321"/>
      <c r="JPS4" s="321"/>
      <c r="JPT4" s="321"/>
      <c r="JPU4" s="321"/>
      <c r="JPV4" s="321"/>
      <c r="JPW4" s="321"/>
      <c r="JPX4" s="321"/>
      <c r="JPY4" s="321"/>
      <c r="JPZ4" s="321"/>
      <c r="JQA4" s="321"/>
      <c r="JQB4" s="321"/>
      <c r="JQC4" s="321"/>
      <c r="JQD4" s="321"/>
      <c r="JQE4" s="321"/>
      <c r="JQF4" s="321"/>
      <c r="JQG4" s="321"/>
      <c r="JQH4" s="321"/>
      <c r="JQI4" s="321"/>
      <c r="JQJ4" s="321"/>
      <c r="JQK4" s="321"/>
      <c r="JQL4" s="321"/>
      <c r="JQM4" s="321"/>
      <c r="JQN4" s="321"/>
      <c r="JQO4" s="321"/>
      <c r="JQP4" s="321"/>
      <c r="JQQ4" s="321"/>
      <c r="JQR4" s="321"/>
      <c r="JQS4" s="321"/>
      <c r="JQT4" s="321"/>
      <c r="JQU4" s="321"/>
      <c r="JQV4" s="321"/>
      <c r="JQW4" s="321"/>
      <c r="JQX4" s="321"/>
      <c r="JQY4" s="321"/>
      <c r="JQZ4" s="321"/>
      <c r="JRA4" s="321"/>
      <c r="JRB4" s="321"/>
      <c r="JRC4" s="321"/>
      <c r="JRD4" s="321"/>
      <c r="JRE4" s="321"/>
      <c r="JRF4" s="321"/>
      <c r="JRG4" s="321"/>
      <c r="JRH4" s="321"/>
      <c r="JRI4" s="321"/>
      <c r="JRJ4" s="321"/>
      <c r="JRK4" s="321"/>
      <c r="JRL4" s="321"/>
      <c r="JRM4" s="321"/>
      <c r="JRN4" s="321"/>
      <c r="JRO4" s="321"/>
      <c r="JRP4" s="321"/>
      <c r="JRQ4" s="321"/>
      <c r="JRR4" s="321"/>
      <c r="JRS4" s="321"/>
      <c r="JRT4" s="321"/>
      <c r="JRU4" s="321"/>
      <c r="JRV4" s="321"/>
      <c r="JRW4" s="321"/>
      <c r="JRX4" s="321"/>
      <c r="JRY4" s="321"/>
      <c r="JRZ4" s="321"/>
      <c r="JSA4" s="321"/>
      <c r="JSB4" s="321"/>
      <c r="JSC4" s="321"/>
      <c r="JSD4" s="321"/>
      <c r="JSE4" s="321"/>
      <c r="JSF4" s="321"/>
      <c r="JSG4" s="321"/>
      <c r="JSH4" s="321"/>
      <c r="JSI4" s="321"/>
      <c r="JSJ4" s="321"/>
      <c r="JSK4" s="321"/>
      <c r="JSL4" s="321"/>
      <c r="JSM4" s="321"/>
      <c r="JSN4" s="321"/>
      <c r="JSO4" s="321"/>
      <c r="JSP4" s="321"/>
      <c r="JSQ4" s="321"/>
      <c r="JSR4" s="321"/>
      <c r="JSS4" s="321"/>
      <c r="JST4" s="321"/>
      <c r="JSU4" s="321"/>
      <c r="JSV4" s="321"/>
      <c r="JSW4" s="321"/>
      <c r="JSX4" s="321"/>
      <c r="JSY4" s="321"/>
      <c r="JSZ4" s="321"/>
      <c r="JTA4" s="321"/>
      <c r="JTB4" s="321"/>
      <c r="JTC4" s="321"/>
      <c r="JTD4" s="321"/>
      <c r="JTE4" s="321"/>
      <c r="JTF4" s="321"/>
      <c r="JTG4" s="321"/>
      <c r="JTH4" s="321"/>
      <c r="JTI4" s="321"/>
      <c r="JTJ4" s="321"/>
      <c r="JTK4" s="321"/>
      <c r="JTL4" s="321"/>
      <c r="JTM4" s="321"/>
      <c r="JTN4" s="321"/>
      <c r="JTO4" s="321"/>
      <c r="JTP4" s="321"/>
      <c r="JTQ4" s="321"/>
      <c r="JTR4" s="321"/>
      <c r="JTS4" s="321"/>
      <c r="JTT4" s="321"/>
      <c r="JTU4" s="321"/>
      <c r="JTV4" s="321"/>
      <c r="JTW4" s="321"/>
      <c r="JTX4" s="321"/>
      <c r="JTY4" s="321"/>
      <c r="JTZ4" s="321"/>
      <c r="JUA4" s="321"/>
      <c r="JUB4" s="321"/>
      <c r="JUC4" s="321"/>
      <c r="JUD4" s="321"/>
      <c r="JUE4" s="321"/>
      <c r="JUF4" s="321"/>
      <c r="JUG4" s="321"/>
      <c r="JUH4" s="321"/>
      <c r="JUI4" s="321"/>
      <c r="JUJ4" s="321"/>
      <c r="JUK4" s="321"/>
      <c r="JUL4" s="321"/>
      <c r="JUM4" s="321"/>
      <c r="JUN4" s="321"/>
      <c r="JUO4" s="321"/>
      <c r="JUP4" s="321"/>
      <c r="JUQ4" s="321"/>
      <c r="JUR4" s="321"/>
      <c r="JUS4" s="321"/>
      <c r="JUT4" s="321"/>
      <c r="JUU4" s="321"/>
      <c r="JUV4" s="321"/>
      <c r="JUW4" s="321"/>
      <c r="JUX4" s="321"/>
      <c r="JUY4" s="321"/>
      <c r="JUZ4" s="321"/>
      <c r="JVA4" s="321"/>
      <c r="JVB4" s="321"/>
      <c r="JVC4" s="321"/>
      <c r="JVD4" s="321"/>
      <c r="JVE4" s="321"/>
      <c r="JVF4" s="321"/>
      <c r="JVG4" s="321"/>
      <c r="JVH4" s="321"/>
      <c r="JVI4" s="321"/>
      <c r="JVJ4" s="321"/>
      <c r="JVK4" s="321"/>
      <c r="JVL4" s="321"/>
      <c r="JVM4" s="321"/>
      <c r="JVN4" s="321"/>
      <c r="JVO4" s="321"/>
      <c r="JVP4" s="321"/>
      <c r="JVQ4" s="321"/>
      <c r="JVR4" s="321"/>
      <c r="JVS4" s="321"/>
      <c r="JVT4" s="321"/>
      <c r="JVU4" s="321"/>
      <c r="JVV4" s="321"/>
      <c r="JVW4" s="321"/>
      <c r="JVX4" s="321"/>
      <c r="JVY4" s="321"/>
      <c r="JVZ4" s="321"/>
      <c r="JWA4" s="321"/>
      <c r="JWB4" s="321"/>
      <c r="JWC4" s="321"/>
      <c r="JWD4" s="321"/>
      <c r="JWE4" s="321"/>
      <c r="JWF4" s="321"/>
      <c r="JWG4" s="321"/>
      <c r="JWH4" s="321"/>
      <c r="JWI4" s="321"/>
      <c r="JWJ4" s="321"/>
      <c r="JWK4" s="321"/>
      <c r="JWL4" s="321"/>
      <c r="JWM4" s="321"/>
      <c r="JWN4" s="321"/>
      <c r="JWO4" s="321"/>
      <c r="JWP4" s="321"/>
      <c r="JWQ4" s="321"/>
      <c r="JWR4" s="321"/>
      <c r="JWS4" s="321"/>
      <c r="JWT4" s="321"/>
      <c r="JWU4" s="321"/>
      <c r="JWV4" s="321"/>
      <c r="JWW4" s="321"/>
      <c r="JWX4" s="321"/>
      <c r="JWY4" s="321"/>
      <c r="JWZ4" s="321"/>
      <c r="JXA4" s="321"/>
      <c r="JXB4" s="321"/>
      <c r="JXC4" s="321"/>
      <c r="JXD4" s="321"/>
      <c r="JXE4" s="321"/>
      <c r="JXF4" s="321"/>
      <c r="JXG4" s="321"/>
      <c r="JXH4" s="321"/>
      <c r="JXI4" s="321"/>
      <c r="JXJ4" s="321"/>
      <c r="JXK4" s="321"/>
      <c r="JXL4" s="321"/>
      <c r="JXM4" s="321"/>
      <c r="JXN4" s="321"/>
      <c r="JXO4" s="321"/>
      <c r="JXP4" s="321"/>
      <c r="JXQ4" s="321"/>
      <c r="JXR4" s="321"/>
      <c r="JXS4" s="321"/>
      <c r="JXT4" s="321"/>
      <c r="JXU4" s="321"/>
      <c r="JXV4" s="321"/>
      <c r="JXW4" s="321"/>
      <c r="JXX4" s="321"/>
      <c r="JXY4" s="321"/>
      <c r="JXZ4" s="321"/>
      <c r="JYA4" s="321"/>
      <c r="JYB4" s="321"/>
      <c r="JYC4" s="321"/>
      <c r="JYD4" s="321"/>
      <c r="JYE4" s="321"/>
      <c r="JYF4" s="321"/>
      <c r="JYG4" s="321"/>
      <c r="JYH4" s="321"/>
      <c r="JYI4" s="321"/>
      <c r="JYJ4" s="321"/>
      <c r="JYK4" s="321"/>
      <c r="JYL4" s="321"/>
      <c r="JYM4" s="321"/>
      <c r="JYN4" s="321"/>
      <c r="JYO4" s="321"/>
      <c r="JYP4" s="321"/>
      <c r="JYQ4" s="321"/>
      <c r="JYR4" s="321"/>
      <c r="JYS4" s="321"/>
      <c r="JYT4" s="321"/>
      <c r="JYU4" s="321"/>
      <c r="JYV4" s="321"/>
      <c r="JYW4" s="321"/>
      <c r="JYX4" s="321"/>
      <c r="JYY4" s="321"/>
      <c r="JYZ4" s="321"/>
      <c r="JZA4" s="321"/>
      <c r="JZB4" s="321"/>
      <c r="JZC4" s="321"/>
      <c r="JZD4" s="321"/>
      <c r="JZE4" s="321"/>
      <c r="JZF4" s="321"/>
      <c r="JZG4" s="321"/>
      <c r="JZH4" s="321"/>
      <c r="JZI4" s="321"/>
      <c r="JZJ4" s="321"/>
      <c r="JZK4" s="321"/>
      <c r="JZL4" s="321"/>
      <c r="JZM4" s="321"/>
      <c r="JZN4" s="321"/>
      <c r="JZO4" s="321"/>
      <c r="JZP4" s="321"/>
      <c r="JZQ4" s="321"/>
      <c r="JZR4" s="321"/>
      <c r="JZS4" s="321"/>
      <c r="JZT4" s="321"/>
      <c r="JZU4" s="321"/>
      <c r="JZV4" s="321"/>
      <c r="JZW4" s="321"/>
      <c r="JZX4" s="321"/>
      <c r="JZY4" s="321"/>
      <c r="JZZ4" s="321"/>
      <c r="KAA4" s="321"/>
      <c r="KAB4" s="321"/>
      <c r="KAC4" s="321"/>
      <c r="KAD4" s="321"/>
      <c r="KAE4" s="321"/>
      <c r="KAF4" s="321"/>
      <c r="KAG4" s="321"/>
      <c r="KAH4" s="321"/>
      <c r="KAI4" s="321"/>
      <c r="KAJ4" s="321"/>
      <c r="KAK4" s="321"/>
      <c r="KAL4" s="321"/>
      <c r="KAM4" s="321"/>
      <c r="KAN4" s="321"/>
      <c r="KAO4" s="321"/>
      <c r="KAP4" s="321"/>
      <c r="KAQ4" s="321"/>
      <c r="KAR4" s="321"/>
      <c r="KAS4" s="321"/>
      <c r="KAT4" s="321"/>
      <c r="KAU4" s="321"/>
      <c r="KAV4" s="321"/>
      <c r="KAW4" s="321"/>
      <c r="KAX4" s="321"/>
      <c r="KAY4" s="321"/>
      <c r="KAZ4" s="321"/>
      <c r="KBA4" s="321"/>
      <c r="KBB4" s="321"/>
      <c r="KBC4" s="321"/>
      <c r="KBD4" s="321"/>
      <c r="KBE4" s="321"/>
      <c r="KBF4" s="321"/>
      <c r="KBG4" s="321"/>
      <c r="KBH4" s="321"/>
      <c r="KBI4" s="321"/>
      <c r="KBJ4" s="321"/>
      <c r="KBK4" s="321"/>
      <c r="KBL4" s="321"/>
      <c r="KBM4" s="321"/>
      <c r="KBN4" s="321"/>
      <c r="KBO4" s="321"/>
      <c r="KBP4" s="321"/>
      <c r="KBQ4" s="321"/>
      <c r="KBR4" s="321"/>
      <c r="KBS4" s="321"/>
      <c r="KBT4" s="321"/>
      <c r="KBU4" s="321"/>
      <c r="KBV4" s="321"/>
      <c r="KBW4" s="321"/>
      <c r="KBX4" s="321"/>
      <c r="KBY4" s="321"/>
      <c r="KBZ4" s="321"/>
      <c r="KCA4" s="321"/>
      <c r="KCB4" s="321"/>
      <c r="KCC4" s="321"/>
      <c r="KCD4" s="321"/>
      <c r="KCE4" s="321"/>
      <c r="KCF4" s="321"/>
      <c r="KCG4" s="321"/>
      <c r="KCH4" s="321"/>
      <c r="KCI4" s="321"/>
      <c r="KCJ4" s="321"/>
      <c r="KCK4" s="321"/>
      <c r="KCL4" s="321"/>
      <c r="KCM4" s="321"/>
      <c r="KCN4" s="321"/>
      <c r="KCO4" s="321"/>
      <c r="KCP4" s="321"/>
      <c r="KCQ4" s="321"/>
      <c r="KCR4" s="321"/>
      <c r="KCS4" s="321"/>
      <c r="KCT4" s="321"/>
      <c r="KCU4" s="321"/>
      <c r="KCV4" s="321"/>
      <c r="KCW4" s="321"/>
      <c r="KCX4" s="321"/>
      <c r="KCY4" s="321"/>
      <c r="KCZ4" s="321"/>
      <c r="KDA4" s="321"/>
      <c r="KDB4" s="321"/>
      <c r="KDC4" s="321"/>
      <c r="KDD4" s="321"/>
      <c r="KDE4" s="321"/>
      <c r="KDF4" s="321"/>
      <c r="KDG4" s="321"/>
      <c r="KDH4" s="321"/>
      <c r="KDI4" s="321"/>
      <c r="KDJ4" s="321"/>
      <c r="KDK4" s="321"/>
      <c r="KDL4" s="321"/>
      <c r="KDM4" s="321"/>
      <c r="KDN4" s="321"/>
      <c r="KDO4" s="321"/>
      <c r="KDP4" s="321"/>
      <c r="KDQ4" s="321"/>
      <c r="KDR4" s="321"/>
      <c r="KDS4" s="321"/>
      <c r="KDT4" s="321"/>
      <c r="KDU4" s="321"/>
      <c r="KDV4" s="321"/>
      <c r="KDW4" s="321"/>
      <c r="KDX4" s="321"/>
      <c r="KDY4" s="321"/>
      <c r="KDZ4" s="321"/>
      <c r="KEA4" s="321"/>
      <c r="KEB4" s="321"/>
      <c r="KEC4" s="321"/>
      <c r="KED4" s="321"/>
      <c r="KEE4" s="321"/>
      <c r="KEF4" s="321"/>
      <c r="KEG4" s="321"/>
      <c r="KEH4" s="321"/>
      <c r="KEI4" s="321"/>
      <c r="KEJ4" s="321"/>
      <c r="KEK4" s="321"/>
      <c r="KEL4" s="321"/>
      <c r="KEM4" s="321"/>
      <c r="KEN4" s="321"/>
      <c r="KEO4" s="321"/>
      <c r="KEP4" s="321"/>
      <c r="KEQ4" s="321"/>
      <c r="KER4" s="321"/>
      <c r="KES4" s="321"/>
      <c r="KET4" s="321"/>
      <c r="KEU4" s="321"/>
      <c r="KEV4" s="321"/>
      <c r="KEW4" s="321"/>
      <c r="KEX4" s="321"/>
      <c r="KEY4" s="321"/>
      <c r="KEZ4" s="321"/>
      <c r="KFA4" s="321"/>
      <c r="KFB4" s="321"/>
      <c r="KFC4" s="321"/>
      <c r="KFD4" s="321"/>
      <c r="KFE4" s="321"/>
      <c r="KFF4" s="321"/>
      <c r="KFG4" s="321"/>
      <c r="KFH4" s="321"/>
      <c r="KFI4" s="321"/>
      <c r="KFJ4" s="321"/>
      <c r="KFK4" s="321"/>
      <c r="KFL4" s="321"/>
      <c r="KFM4" s="321"/>
      <c r="KFN4" s="321"/>
      <c r="KFO4" s="321"/>
      <c r="KFP4" s="321"/>
      <c r="KFQ4" s="321"/>
      <c r="KFR4" s="321"/>
      <c r="KFS4" s="321"/>
      <c r="KFT4" s="321"/>
      <c r="KFU4" s="321"/>
      <c r="KFV4" s="321"/>
      <c r="KFW4" s="321"/>
      <c r="KFX4" s="321"/>
      <c r="KFY4" s="321"/>
      <c r="KFZ4" s="321"/>
      <c r="KGA4" s="321"/>
      <c r="KGB4" s="321"/>
      <c r="KGC4" s="321"/>
      <c r="KGD4" s="321"/>
      <c r="KGE4" s="321"/>
      <c r="KGF4" s="321"/>
      <c r="KGG4" s="321"/>
      <c r="KGH4" s="321"/>
      <c r="KGI4" s="321"/>
      <c r="KGJ4" s="321"/>
      <c r="KGK4" s="321"/>
      <c r="KGL4" s="321"/>
      <c r="KGM4" s="321"/>
      <c r="KGN4" s="321"/>
      <c r="KGO4" s="321"/>
      <c r="KGP4" s="321"/>
      <c r="KGQ4" s="321"/>
      <c r="KGR4" s="321"/>
      <c r="KGS4" s="321"/>
      <c r="KGT4" s="321"/>
      <c r="KGU4" s="321"/>
      <c r="KGV4" s="321"/>
      <c r="KGW4" s="321"/>
      <c r="KGX4" s="321"/>
      <c r="KGY4" s="321"/>
      <c r="KGZ4" s="321"/>
      <c r="KHA4" s="321"/>
      <c r="KHB4" s="321"/>
      <c r="KHC4" s="321"/>
      <c r="KHD4" s="321"/>
      <c r="KHE4" s="321"/>
      <c r="KHF4" s="321"/>
      <c r="KHG4" s="321"/>
      <c r="KHH4" s="321"/>
      <c r="KHI4" s="321"/>
      <c r="KHJ4" s="321"/>
      <c r="KHK4" s="321"/>
      <c r="KHL4" s="321"/>
      <c r="KHM4" s="321"/>
      <c r="KHN4" s="321"/>
      <c r="KHO4" s="321"/>
      <c r="KHP4" s="321"/>
      <c r="KHQ4" s="321"/>
      <c r="KHR4" s="321"/>
      <c r="KHS4" s="321"/>
      <c r="KHT4" s="321"/>
      <c r="KHU4" s="321"/>
      <c r="KHV4" s="321"/>
      <c r="KHW4" s="321"/>
      <c r="KHX4" s="321"/>
      <c r="KHY4" s="321"/>
      <c r="KHZ4" s="321"/>
      <c r="KIA4" s="321"/>
      <c r="KIB4" s="321"/>
      <c r="KIC4" s="321"/>
      <c r="KID4" s="321"/>
      <c r="KIE4" s="321"/>
      <c r="KIF4" s="321"/>
      <c r="KIG4" s="321"/>
      <c r="KIH4" s="321"/>
      <c r="KII4" s="321"/>
      <c r="KIJ4" s="321"/>
      <c r="KIK4" s="321"/>
      <c r="KIL4" s="321"/>
      <c r="KIM4" s="321"/>
      <c r="KIN4" s="321"/>
      <c r="KIO4" s="321"/>
      <c r="KIP4" s="321"/>
      <c r="KIQ4" s="321"/>
      <c r="KIR4" s="321"/>
      <c r="KIS4" s="321"/>
      <c r="KIT4" s="321"/>
      <c r="KIU4" s="321"/>
      <c r="KIV4" s="321"/>
      <c r="KIW4" s="321"/>
      <c r="KIX4" s="321"/>
      <c r="KIY4" s="321"/>
      <c r="KIZ4" s="321"/>
      <c r="KJA4" s="321"/>
      <c r="KJB4" s="321"/>
      <c r="KJC4" s="321"/>
      <c r="KJD4" s="321"/>
      <c r="KJE4" s="321"/>
      <c r="KJF4" s="321"/>
      <c r="KJG4" s="321"/>
      <c r="KJH4" s="321"/>
      <c r="KJI4" s="321"/>
      <c r="KJJ4" s="321"/>
      <c r="KJK4" s="321"/>
      <c r="KJL4" s="321"/>
      <c r="KJM4" s="321"/>
      <c r="KJN4" s="321"/>
      <c r="KJO4" s="321"/>
      <c r="KJP4" s="321"/>
      <c r="KJQ4" s="321"/>
      <c r="KJR4" s="321"/>
      <c r="KJS4" s="321"/>
      <c r="KJT4" s="321"/>
      <c r="KJU4" s="321"/>
      <c r="KJV4" s="321"/>
      <c r="KJW4" s="321"/>
      <c r="KJX4" s="321"/>
      <c r="KJY4" s="321"/>
      <c r="KJZ4" s="321"/>
      <c r="KKA4" s="321"/>
      <c r="KKB4" s="321"/>
      <c r="KKC4" s="321"/>
      <c r="KKD4" s="321"/>
      <c r="KKE4" s="321"/>
      <c r="KKF4" s="321"/>
      <c r="KKG4" s="321"/>
      <c r="KKH4" s="321"/>
      <c r="KKI4" s="321"/>
      <c r="KKJ4" s="321"/>
      <c r="KKK4" s="321"/>
      <c r="KKL4" s="321"/>
      <c r="KKM4" s="321"/>
      <c r="KKN4" s="321"/>
      <c r="KKO4" s="321"/>
      <c r="KKP4" s="321"/>
      <c r="KKQ4" s="321"/>
      <c r="KKR4" s="321"/>
      <c r="KKS4" s="321"/>
      <c r="KKT4" s="321"/>
      <c r="KKU4" s="321"/>
      <c r="KKV4" s="321"/>
      <c r="KKW4" s="321"/>
      <c r="KKX4" s="321"/>
      <c r="KKY4" s="321"/>
      <c r="KKZ4" s="321"/>
      <c r="KLA4" s="321"/>
      <c r="KLB4" s="321"/>
      <c r="KLC4" s="321"/>
      <c r="KLD4" s="321"/>
      <c r="KLE4" s="321"/>
      <c r="KLF4" s="321"/>
      <c r="KLG4" s="321"/>
      <c r="KLH4" s="321"/>
      <c r="KLI4" s="321"/>
      <c r="KLJ4" s="321"/>
      <c r="KLK4" s="321"/>
      <c r="KLL4" s="321"/>
      <c r="KLM4" s="321"/>
      <c r="KLN4" s="321"/>
      <c r="KLO4" s="321"/>
      <c r="KLP4" s="321"/>
      <c r="KLQ4" s="321"/>
      <c r="KLR4" s="321"/>
      <c r="KLS4" s="321"/>
      <c r="KLT4" s="321"/>
      <c r="KLU4" s="321"/>
      <c r="KLV4" s="321"/>
      <c r="KLW4" s="321"/>
      <c r="KLX4" s="321"/>
      <c r="KLY4" s="321"/>
      <c r="KLZ4" s="321"/>
      <c r="KMA4" s="321"/>
      <c r="KMB4" s="321"/>
      <c r="KMC4" s="321"/>
      <c r="KMD4" s="321"/>
      <c r="KME4" s="321"/>
      <c r="KMF4" s="321"/>
      <c r="KMG4" s="321"/>
      <c r="KMH4" s="321"/>
      <c r="KMI4" s="321"/>
      <c r="KMJ4" s="321"/>
      <c r="KMK4" s="321"/>
      <c r="KML4" s="321"/>
      <c r="KMM4" s="321"/>
      <c r="KMN4" s="321"/>
      <c r="KMO4" s="321"/>
      <c r="KMP4" s="321"/>
      <c r="KMQ4" s="321"/>
      <c r="KMR4" s="321"/>
      <c r="KMS4" s="321"/>
      <c r="KMT4" s="321"/>
      <c r="KMU4" s="321"/>
      <c r="KMV4" s="321"/>
      <c r="KMW4" s="321"/>
      <c r="KMX4" s="321"/>
      <c r="KMY4" s="321"/>
      <c r="KMZ4" s="321"/>
      <c r="KNA4" s="321"/>
      <c r="KNB4" s="321"/>
      <c r="KNC4" s="321"/>
      <c r="KND4" s="321"/>
      <c r="KNE4" s="321"/>
      <c r="KNF4" s="321"/>
      <c r="KNG4" s="321"/>
      <c r="KNH4" s="321"/>
      <c r="KNI4" s="321"/>
      <c r="KNJ4" s="321"/>
      <c r="KNK4" s="321"/>
      <c r="KNL4" s="321"/>
      <c r="KNM4" s="321"/>
      <c r="KNN4" s="321"/>
      <c r="KNO4" s="321"/>
      <c r="KNP4" s="321"/>
      <c r="KNQ4" s="321"/>
      <c r="KNR4" s="321"/>
      <c r="KNS4" s="321"/>
      <c r="KNT4" s="321"/>
      <c r="KNU4" s="321"/>
      <c r="KNV4" s="321"/>
      <c r="KNW4" s="321"/>
      <c r="KNX4" s="321"/>
      <c r="KNY4" s="321"/>
      <c r="KNZ4" s="321"/>
      <c r="KOA4" s="321"/>
      <c r="KOB4" s="321"/>
      <c r="KOC4" s="321"/>
      <c r="KOD4" s="321"/>
      <c r="KOE4" s="321"/>
      <c r="KOF4" s="321"/>
      <c r="KOG4" s="321"/>
      <c r="KOH4" s="321"/>
      <c r="KOI4" s="321"/>
      <c r="KOJ4" s="321"/>
      <c r="KOK4" s="321"/>
      <c r="KOL4" s="321"/>
      <c r="KOM4" s="321"/>
      <c r="KON4" s="321"/>
      <c r="KOO4" s="321"/>
      <c r="KOP4" s="321"/>
      <c r="KOQ4" s="321"/>
      <c r="KOR4" s="321"/>
      <c r="KOS4" s="321"/>
      <c r="KOT4" s="321"/>
      <c r="KOU4" s="321"/>
      <c r="KOV4" s="321"/>
      <c r="KOW4" s="321"/>
      <c r="KOX4" s="321"/>
      <c r="KOY4" s="321"/>
      <c r="KOZ4" s="321"/>
      <c r="KPA4" s="321"/>
      <c r="KPB4" s="321"/>
      <c r="KPC4" s="321"/>
      <c r="KPD4" s="321"/>
      <c r="KPE4" s="321"/>
      <c r="KPF4" s="321"/>
      <c r="KPG4" s="321"/>
      <c r="KPH4" s="321"/>
      <c r="KPI4" s="321"/>
      <c r="KPJ4" s="321"/>
      <c r="KPK4" s="321"/>
      <c r="KPL4" s="321"/>
      <c r="KPM4" s="321"/>
      <c r="KPN4" s="321"/>
      <c r="KPO4" s="321"/>
      <c r="KPP4" s="321"/>
      <c r="KPQ4" s="321"/>
      <c r="KPR4" s="321"/>
      <c r="KPS4" s="321"/>
      <c r="KPT4" s="321"/>
      <c r="KPU4" s="321"/>
      <c r="KPV4" s="321"/>
      <c r="KPW4" s="321"/>
      <c r="KPX4" s="321"/>
      <c r="KPY4" s="321"/>
      <c r="KPZ4" s="321"/>
      <c r="KQA4" s="321"/>
      <c r="KQB4" s="321"/>
      <c r="KQC4" s="321"/>
      <c r="KQD4" s="321"/>
      <c r="KQE4" s="321"/>
      <c r="KQF4" s="321"/>
      <c r="KQG4" s="321"/>
      <c r="KQH4" s="321"/>
      <c r="KQI4" s="321"/>
      <c r="KQJ4" s="321"/>
      <c r="KQK4" s="321"/>
      <c r="KQL4" s="321"/>
      <c r="KQM4" s="321"/>
      <c r="KQN4" s="321"/>
      <c r="KQO4" s="321"/>
      <c r="KQP4" s="321"/>
      <c r="KQQ4" s="321"/>
      <c r="KQR4" s="321"/>
      <c r="KQS4" s="321"/>
      <c r="KQT4" s="321"/>
      <c r="KQU4" s="321"/>
      <c r="KQV4" s="321"/>
      <c r="KQW4" s="321"/>
      <c r="KQX4" s="321"/>
      <c r="KQY4" s="321"/>
      <c r="KQZ4" s="321"/>
      <c r="KRA4" s="321"/>
      <c r="KRB4" s="321"/>
      <c r="KRC4" s="321"/>
      <c r="KRD4" s="321"/>
      <c r="KRE4" s="321"/>
      <c r="KRF4" s="321"/>
      <c r="KRG4" s="321"/>
      <c r="KRH4" s="321"/>
      <c r="KRI4" s="321"/>
      <c r="KRJ4" s="321"/>
      <c r="KRK4" s="321"/>
      <c r="KRL4" s="321"/>
      <c r="KRM4" s="321"/>
      <c r="KRN4" s="321"/>
      <c r="KRO4" s="321"/>
      <c r="KRP4" s="321"/>
      <c r="KRQ4" s="321"/>
      <c r="KRR4" s="321"/>
      <c r="KRS4" s="321"/>
      <c r="KRT4" s="321"/>
      <c r="KRU4" s="321"/>
      <c r="KRV4" s="321"/>
      <c r="KRW4" s="321"/>
      <c r="KRX4" s="321"/>
      <c r="KRY4" s="321"/>
      <c r="KRZ4" s="321"/>
      <c r="KSA4" s="321"/>
      <c r="KSB4" s="321"/>
      <c r="KSC4" s="321"/>
      <c r="KSD4" s="321"/>
      <c r="KSE4" s="321"/>
      <c r="KSF4" s="321"/>
      <c r="KSG4" s="321"/>
      <c r="KSH4" s="321"/>
      <c r="KSI4" s="321"/>
      <c r="KSJ4" s="321"/>
      <c r="KSK4" s="321"/>
      <c r="KSL4" s="321"/>
      <c r="KSM4" s="321"/>
      <c r="KSN4" s="321"/>
      <c r="KSO4" s="321"/>
      <c r="KSP4" s="321"/>
      <c r="KSQ4" s="321"/>
      <c r="KSR4" s="321"/>
      <c r="KSS4" s="321"/>
      <c r="KST4" s="321"/>
      <c r="KSU4" s="321"/>
      <c r="KSV4" s="321"/>
      <c r="KSW4" s="321"/>
      <c r="KSX4" s="321"/>
      <c r="KSY4" s="321"/>
      <c r="KSZ4" s="321"/>
      <c r="KTA4" s="321"/>
      <c r="KTB4" s="321"/>
      <c r="KTC4" s="321"/>
      <c r="KTD4" s="321"/>
      <c r="KTE4" s="321"/>
      <c r="KTF4" s="321"/>
      <c r="KTG4" s="321"/>
      <c r="KTH4" s="321"/>
      <c r="KTI4" s="321"/>
      <c r="KTJ4" s="321"/>
      <c r="KTK4" s="321"/>
      <c r="KTL4" s="321"/>
      <c r="KTM4" s="321"/>
      <c r="KTN4" s="321"/>
      <c r="KTO4" s="321"/>
      <c r="KTP4" s="321"/>
      <c r="KTQ4" s="321"/>
      <c r="KTR4" s="321"/>
      <c r="KTS4" s="321"/>
      <c r="KTT4" s="321"/>
      <c r="KTU4" s="321"/>
      <c r="KTV4" s="321"/>
      <c r="KTW4" s="321"/>
      <c r="KTX4" s="321"/>
      <c r="KTY4" s="321"/>
      <c r="KTZ4" s="321"/>
      <c r="KUA4" s="321"/>
      <c r="KUB4" s="321"/>
      <c r="KUC4" s="321"/>
      <c r="KUD4" s="321"/>
      <c r="KUE4" s="321"/>
      <c r="KUF4" s="321"/>
      <c r="KUG4" s="321"/>
      <c r="KUH4" s="321"/>
      <c r="KUI4" s="321"/>
      <c r="KUJ4" s="321"/>
      <c r="KUK4" s="321"/>
      <c r="KUL4" s="321"/>
      <c r="KUM4" s="321"/>
      <c r="KUN4" s="321"/>
      <c r="KUO4" s="321"/>
      <c r="KUP4" s="321"/>
      <c r="KUQ4" s="321"/>
      <c r="KUR4" s="321"/>
      <c r="KUS4" s="321"/>
      <c r="KUT4" s="321"/>
      <c r="KUU4" s="321"/>
      <c r="KUV4" s="321"/>
      <c r="KUW4" s="321"/>
      <c r="KUX4" s="321"/>
      <c r="KUY4" s="321"/>
      <c r="KUZ4" s="321"/>
      <c r="KVA4" s="321"/>
      <c r="KVB4" s="321"/>
      <c r="KVC4" s="321"/>
      <c r="KVD4" s="321"/>
      <c r="KVE4" s="321"/>
      <c r="KVF4" s="321"/>
      <c r="KVG4" s="321"/>
      <c r="KVH4" s="321"/>
      <c r="KVI4" s="321"/>
      <c r="KVJ4" s="321"/>
      <c r="KVK4" s="321"/>
      <c r="KVL4" s="321"/>
      <c r="KVM4" s="321"/>
      <c r="KVN4" s="321"/>
      <c r="KVO4" s="321"/>
      <c r="KVP4" s="321"/>
      <c r="KVQ4" s="321"/>
      <c r="KVR4" s="321"/>
      <c r="KVS4" s="321"/>
      <c r="KVT4" s="321"/>
      <c r="KVU4" s="321"/>
      <c r="KVV4" s="321"/>
      <c r="KVW4" s="321"/>
      <c r="KVX4" s="321"/>
      <c r="KVY4" s="321"/>
      <c r="KVZ4" s="321"/>
      <c r="KWA4" s="321"/>
      <c r="KWB4" s="321"/>
      <c r="KWC4" s="321"/>
      <c r="KWD4" s="321"/>
      <c r="KWE4" s="321"/>
      <c r="KWF4" s="321"/>
      <c r="KWG4" s="321"/>
      <c r="KWH4" s="321"/>
      <c r="KWI4" s="321"/>
      <c r="KWJ4" s="321"/>
      <c r="KWK4" s="321"/>
      <c r="KWL4" s="321"/>
      <c r="KWM4" s="321"/>
      <c r="KWN4" s="321"/>
      <c r="KWO4" s="321"/>
      <c r="KWP4" s="321"/>
      <c r="KWQ4" s="321"/>
      <c r="KWR4" s="321"/>
      <c r="KWS4" s="321"/>
      <c r="KWT4" s="321"/>
      <c r="KWU4" s="321"/>
      <c r="KWV4" s="321"/>
      <c r="KWW4" s="321"/>
      <c r="KWX4" s="321"/>
      <c r="KWY4" s="321"/>
      <c r="KWZ4" s="321"/>
      <c r="KXA4" s="321"/>
      <c r="KXB4" s="321"/>
      <c r="KXC4" s="321"/>
      <c r="KXD4" s="321"/>
      <c r="KXE4" s="321"/>
      <c r="KXF4" s="321"/>
      <c r="KXG4" s="321"/>
      <c r="KXH4" s="321"/>
      <c r="KXI4" s="321"/>
      <c r="KXJ4" s="321"/>
      <c r="KXK4" s="321"/>
      <c r="KXL4" s="321"/>
      <c r="KXM4" s="321"/>
      <c r="KXN4" s="321"/>
      <c r="KXO4" s="321"/>
      <c r="KXP4" s="321"/>
      <c r="KXQ4" s="321"/>
      <c r="KXR4" s="321"/>
      <c r="KXS4" s="321"/>
      <c r="KXT4" s="321"/>
      <c r="KXU4" s="321"/>
      <c r="KXV4" s="321"/>
      <c r="KXW4" s="321"/>
      <c r="KXX4" s="321"/>
      <c r="KXY4" s="321"/>
      <c r="KXZ4" s="321"/>
      <c r="KYA4" s="321"/>
      <c r="KYB4" s="321"/>
      <c r="KYC4" s="321"/>
      <c r="KYD4" s="321"/>
      <c r="KYE4" s="321"/>
      <c r="KYF4" s="321"/>
      <c r="KYG4" s="321"/>
      <c r="KYH4" s="321"/>
      <c r="KYI4" s="321"/>
      <c r="KYJ4" s="321"/>
      <c r="KYK4" s="321"/>
      <c r="KYL4" s="321"/>
      <c r="KYM4" s="321"/>
      <c r="KYN4" s="321"/>
      <c r="KYO4" s="321"/>
      <c r="KYP4" s="321"/>
      <c r="KYQ4" s="321"/>
      <c r="KYR4" s="321"/>
      <c r="KYS4" s="321"/>
      <c r="KYT4" s="321"/>
      <c r="KYU4" s="321"/>
      <c r="KYV4" s="321"/>
      <c r="KYW4" s="321"/>
      <c r="KYX4" s="321"/>
      <c r="KYY4" s="321"/>
      <c r="KYZ4" s="321"/>
      <c r="KZA4" s="321"/>
      <c r="KZB4" s="321"/>
      <c r="KZC4" s="321"/>
      <c r="KZD4" s="321"/>
      <c r="KZE4" s="321"/>
      <c r="KZF4" s="321"/>
      <c r="KZG4" s="321"/>
      <c r="KZH4" s="321"/>
      <c r="KZI4" s="321"/>
      <c r="KZJ4" s="321"/>
      <c r="KZK4" s="321"/>
      <c r="KZL4" s="321"/>
      <c r="KZM4" s="321"/>
      <c r="KZN4" s="321"/>
      <c r="KZO4" s="321"/>
      <c r="KZP4" s="321"/>
      <c r="KZQ4" s="321"/>
      <c r="KZR4" s="321"/>
      <c r="KZS4" s="321"/>
      <c r="KZT4" s="321"/>
      <c r="KZU4" s="321"/>
      <c r="KZV4" s="321"/>
      <c r="KZW4" s="321"/>
      <c r="KZX4" s="321"/>
      <c r="KZY4" s="321"/>
      <c r="KZZ4" s="321"/>
      <c r="LAA4" s="321"/>
      <c r="LAB4" s="321"/>
      <c r="LAC4" s="321"/>
      <c r="LAD4" s="321"/>
      <c r="LAE4" s="321"/>
      <c r="LAF4" s="321"/>
      <c r="LAG4" s="321"/>
      <c r="LAH4" s="321"/>
      <c r="LAI4" s="321"/>
      <c r="LAJ4" s="321"/>
      <c r="LAK4" s="321"/>
      <c r="LAL4" s="321"/>
      <c r="LAM4" s="321"/>
      <c r="LAN4" s="321"/>
      <c r="LAO4" s="321"/>
      <c r="LAP4" s="321"/>
      <c r="LAQ4" s="321"/>
      <c r="LAR4" s="321"/>
      <c r="LAS4" s="321"/>
      <c r="LAT4" s="321"/>
      <c r="LAU4" s="321"/>
      <c r="LAV4" s="321"/>
      <c r="LAW4" s="321"/>
      <c r="LAX4" s="321"/>
      <c r="LAY4" s="321"/>
      <c r="LAZ4" s="321"/>
      <c r="LBA4" s="321"/>
      <c r="LBB4" s="321"/>
      <c r="LBC4" s="321"/>
      <c r="LBD4" s="321"/>
      <c r="LBE4" s="321"/>
      <c r="LBF4" s="321"/>
      <c r="LBG4" s="321"/>
      <c r="LBH4" s="321"/>
      <c r="LBI4" s="321"/>
      <c r="LBJ4" s="321"/>
      <c r="LBK4" s="321"/>
      <c r="LBL4" s="321"/>
      <c r="LBM4" s="321"/>
      <c r="LBN4" s="321"/>
      <c r="LBO4" s="321"/>
      <c r="LBP4" s="321"/>
      <c r="LBQ4" s="321"/>
      <c r="LBR4" s="321"/>
      <c r="LBS4" s="321"/>
      <c r="LBT4" s="321"/>
      <c r="LBU4" s="321"/>
      <c r="LBV4" s="321"/>
      <c r="LBW4" s="321"/>
      <c r="LBX4" s="321"/>
      <c r="LBY4" s="321"/>
      <c r="LBZ4" s="321"/>
      <c r="LCA4" s="321"/>
      <c r="LCB4" s="321"/>
      <c r="LCC4" s="321"/>
      <c r="LCD4" s="321"/>
      <c r="LCE4" s="321"/>
      <c r="LCF4" s="321"/>
      <c r="LCG4" s="321"/>
      <c r="LCH4" s="321"/>
      <c r="LCI4" s="321"/>
      <c r="LCJ4" s="321"/>
      <c r="LCK4" s="321"/>
      <c r="LCL4" s="321"/>
      <c r="LCM4" s="321"/>
      <c r="LCN4" s="321"/>
      <c r="LCO4" s="321"/>
      <c r="LCP4" s="321"/>
      <c r="LCQ4" s="321"/>
      <c r="LCR4" s="321"/>
      <c r="LCS4" s="321"/>
      <c r="LCT4" s="321"/>
      <c r="LCU4" s="321"/>
      <c r="LCV4" s="321"/>
      <c r="LCW4" s="321"/>
      <c r="LCX4" s="321"/>
      <c r="LCY4" s="321"/>
      <c r="LCZ4" s="321"/>
      <c r="LDA4" s="321"/>
      <c r="LDB4" s="321"/>
      <c r="LDC4" s="321"/>
      <c r="LDD4" s="321"/>
      <c r="LDE4" s="321"/>
      <c r="LDF4" s="321"/>
      <c r="LDG4" s="321"/>
      <c r="LDH4" s="321"/>
      <c r="LDI4" s="321"/>
      <c r="LDJ4" s="321"/>
      <c r="LDK4" s="321"/>
      <c r="LDL4" s="321"/>
      <c r="LDM4" s="321"/>
      <c r="LDN4" s="321"/>
      <c r="LDO4" s="321"/>
      <c r="LDP4" s="321"/>
      <c r="LDQ4" s="321"/>
      <c r="LDR4" s="321"/>
      <c r="LDS4" s="321"/>
      <c r="LDT4" s="321"/>
      <c r="LDU4" s="321"/>
      <c r="LDV4" s="321"/>
      <c r="LDW4" s="321"/>
      <c r="LDX4" s="321"/>
      <c r="LDY4" s="321"/>
      <c r="LDZ4" s="321"/>
      <c r="LEA4" s="321"/>
      <c r="LEB4" s="321"/>
      <c r="LEC4" s="321"/>
      <c r="LED4" s="321"/>
      <c r="LEE4" s="321"/>
      <c r="LEF4" s="321"/>
      <c r="LEG4" s="321"/>
      <c r="LEH4" s="321"/>
      <c r="LEI4" s="321"/>
      <c r="LEJ4" s="321"/>
      <c r="LEK4" s="321"/>
      <c r="LEL4" s="321"/>
      <c r="LEM4" s="321"/>
      <c r="LEN4" s="321"/>
      <c r="LEO4" s="321"/>
      <c r="LEP4" s="321"/>
      <c r="LEQ4" s="321"/>
      <c r="LER4" s="321"/>
      <c r="LES4" s="321"/>
      <c r="LET4" s="321"/>
      <c r="LEU4" s="321"/>
      <c r="LEV4" s="321"/>
      <c r="LEW4" s="321"/>
      <c r="LEX4" s="321"/>
      <c r="LEY4" s="321"/>
      <c r="LEZ4" s="321"/>
      <c r="LFA4" s="321"/>
      <c r="LFB4" s="321"/>
      <c r="LFC4" s="321"/>
      <c r="LFD4" s="321"/>
      <c r="LFE4" s="321"/>
      <c r="LFF4" s="321"/>
      <c r="LFG4" s="321"/>
      <c r="LFH4" s="321"/>
      <c r="LFI4" s="321"/>
      <c r="LFJ4" s="321"/>
      <c r="LFK4" s="321"/>
      <c r="LFL4" s="321"/>
      <c r="LFM4" s="321"/>
      <c r="LFN4" s="321"/>
      <c r="LFO4" s="321"/>
      <c r="LFP4" s="321"/>
      <c r="LFQ4" s="321"/>
      <c r="LFR4" s="321"/>
      <c r="LFS4" s="321"/>
      <c r="LFT4" s="321"/>
      <c r="LFU4" s="321"/>
      <c r="LFV4" s="321"/>
      <c r="LFW4" s="321"/>
      <c r="LFX4" s="321"/>
      <c r="LFY4" s="321"/>
      <c r="LFZ4" s="321"/>
      <c r="LGA4" s="321"/>
      <c r="LGB4" s="321"/>
      <c r="LGC4" s="321"/>
      <c r="LGD4" s="321"/>
      <c r="LGE4" s="321"/>
      <c r="LGF4" s="321"/>
      <c r="LGG4" s="321"/>
      <c r="LGH4" s="321"/>
      <c r="LGI4" s="321"/>
      <c r="LGJ4" s="321"/>
      <c r="LGK4" s="321"/>
      <c r="LGL4" s="321"/>
      <c r="LGM4" s="321"/>
      <c r="LGN4" s="321"/>
      <c r="LGO4" s="321"/>
      <c r="LGP4" s="321"/>
      <c r="LGQ4" s="321"/>
      <c r="LGR4" s="321"/>
      <c r="LGS4" s="321"/>
      <c r="LGT4" s="321"/>
      <c r="LGU4" s="321"/>
      <c r="LGV4" s="321"/>
      <c r="LGW4" s="321"/>
      <c r="LGX4" s="321"/>
      <c r="LGY4" s="321"/>
      <c r="LGZ4" s="321"/>
      <c r="LHA4" s="321"/>
      <c r="LHB4" s="321"/>
      <c r="LHC4" s="321"/>
      <c r="LHD4" s="321"/>
      <c r="LHE4" s="321"/>
      <c r="LHF4" s="321"/>
      <c r="LHG4" s="321"/>
      <c r="LHH4" s="321"/>
      <c r="LHI4" s="321"/>
      <c r="LHJ4" s="321"/>
      <c r="LHK4" s="321"/>
      <c r="LHL4" s="321"/>
      <c r="LHM4" s="321"/>
      <c r="LHN4" s="321"/>
      <c r="LHO4" s="321"/>
      <c r="LHP4" s="321"/>
      <c r="LHQ4" s="321"/>
      <c r="LHR4" s="321"/>
      <c r="LHS4" s="321"/>
      <c r="LHT4" s="321"/>
      <c r="LHU4" s="321"/>
      <c r="LHV4" s="321"/>
      <c r="LHW4" s="321"/>
      <c r="LHX4" s="321"/>
      <c r="LHY4" s="321"/>
      <c r="LHZ4" s="321"/>
      <c r="LIA4" s="321"/>
      <c r="LIB4" s="321"/>
      <c r="LIC4" s="321"/>
      <c r="LID4" s="321"/>
      <c r="LIE4" s="321"/>
      <c r="LIF4" s="321"/>
      <c r="LIG4" s="321"/>
      <c r="LIH4" s="321"/>
      <c r="LII4" s="321"/>
      <c r="LIJ4" s="321"/>
      <c r="LIK4" s="321"/>
      <c r="LIL4" s="321"/>
      <c r="LIM4" s="321"/>
      <c r="LIN4" s="321"/>
      <c r="LIO4" s="321"/>
      <c r="LIP4" s="321"/>
      <c r="LIQ4" s="321"/>
      <c r="LIR4" s="321"/>
      <c r="LIS4" s="321"/>
      <c r="LIT4" s="321"/>
      <c r="LIU4" s="321"/>
      <c r="LIV4" s="321"/>
      <c r="LIW4" s="321"/>
      <c r="LIX4" s="321"/>
      <c r="LIY4" s="321"/>
      <c r="LIZ4" s="321"/>
      <c r="LJA4" s="321"/>
      <c r="LJB4" s="321"/>
      <c r="LJC4" s="321"/>
      <c r="LJD4" s="321"/>
      <c r="LJE4" s="321"/>
      <c r="LJF4" s="321"/>
      <c r="LJG4" s="321"/>
      <c r="LJH4" s="321"/>
      <c r="LJI4" s="321"/>
      <c r="LJJ4" s="321"/>
      <c r="LJK4" s="321"/>
      <c r="LJL4" s="321"/>
      <c r="LJM4" s="321"/>
      <c r="LJN4" s="321"/>
      <c r="LJO4" s="321"/>
      <c r="LJP4" s="321"/>
      <c r="LJQ4" s="321"/>
      <c r="LJR4" s="321"/>
      <c r="LJS4" s="321"/>
      <c r="LJT4" s="321"/>
      <c r="LJU4" s="321"/>
      <c r="LJV4" s="321"/>
      <c r="LJW4" s="321"/>
      <c r="LJX4" s="321"/>
      <c r="LJY4" s="321"/>
      <c r="LJZ4" s="321"/>
      <c r="LKA4" s="321"/>
      <c r="LKB4" s="321"/>
      <c r="LKC4" s="321"/>
      <c r="LKD4" s="321"/>
      <c r="LKE4" s="321"/>
      <c r="LKF4" s="321"/>
      <c r="LKG4" s="321"/>
      <c r="LKH4" s="321"/>
      <c r="LKI4" s="321"/>
      <c r="LKJ4" s="321"/>
      <c r="LKK4" s="321"/>
      <c r="LKL4" s="321"/>
      <c r="LKM4" s="321"/>
      <c r="LKN4" s="321"/>
      <c r="LKO4" s="321"/>
      <c r="LKP4" s="321"/>
      <c r="LKQ4" s="321"/>
      <c r="LKR4" s="321"/>
      <c r="LKS4" s="321"/>
      <c r="LKT4" s="321"/>
      <c r="LKU4" s="321"/>
      <c r="LKV4" s="321"/>
      <c r="LKW4" s="321"/>
      <c r="LKX4" s="321"/>
      <c r="LKY4" s="321"/>
      <c r="LKZ4" s="321"/>
      <c r="LLA4" s="321"/>
      <c r="LLB4" s="321"/>
      <c r="LLC4" s="321"/>
      <c r="LLD4" s="321"/>
      <c r="LLE4" s="321"/>
      <c r="LLF4" s="321"/>
      <c r="LLG4" s="321"/>
      <c r="LLH4" s="321"/>
      <c r="LLI4" s="321"/>
      <c r="LLJ4" s="321"/>
      <c r="LLK4" s="321"/>
      <c r="LLL4" s="321"/>
      <c r="LLM4" s="321"/>
      <c r="LLN4" s="321"/>
      <c r="LLO4" s="321"/>
      <c r="LLP4" s="321"/>
      <c r="LLQ4" s="321"/>
      <c r="LLR4" s="321"/>
      <c r="LLS4" s="321"/>
      <c r="LLT4" s="321"/>
      <c r="LLU4" s="321"/>
      <c r="LLV4" s="321"/>
      <c r="LLW4" s="321"/>
      <c r="LLX4" s="321"/>
      <c r="LLY4" s="321"/>
      <c r="LLZ4" s="321"/>
      <c r="LMA4" s="321"/>
      <c r="LMB4" s="321"/>
      <c r="LMC4" s="321"/>
      <c r="LMD4" s="321"/>
      <c r="LME4" s="321"/>
      <c r="LMF4" s="321"/>
      <c r="LMG4" s="321"/>
      <c r="LMH4" s="321"/>
      <c r="LMI4" s="321"/>
      <c r="LMJ4" s="321"/>
      <c r="LMK4" s="321"/>
      <c r="LML4" s="321"/>
      <c r="LMM4" s="321"/>
      <c r="LMN4" s="321"/>
      <c r="LMO4" s="321"/>
      <c r="LMP4" s="321"/>
      <c r="LMQ4" s="321"/>
      <c r="LMR4" s="321"/>
      <c r="LMS4" s="321"/>
      <c r="LMT4" s="321"/>
      <c r="LMU4" s="321"/>
      <c r="LMV4" s="321"/>
      <c r="LMW4" s="321"/>
      <c r="LMX4" s="321"/>
      <c r="LMY4" s="321"/>
      <c r="LMZ4" s="321"/>
      <c r="LNA4" s="321"/>
      <c r="LNB4" s="321"/>
      <c r="LNC4" s="321"/>
      <c r="LND4" s="321"/>
      <c r="LNE4" s="321"/>
      <c r="LNF4" s="321"/>
      <c r="LNG4" s="321"/>
      <c r="LNH4" s="321"/>
      <c r="LNI4" s="321"/>
      <c r="LNJ4" s="321"/>
      <c r="LNK4" s="321"/>
      <c r="LNL4" s="321"/>
      <c r="LNM4" s="321"/>
      <c r="LNN4" s="321"/>
      <c r="LNO4" s="321"/>
      <c r="LNP4" s="321"/>
      <c r="LNQ4" s="321"/>
      <c r="LNR4" s="321"/>
      <c r="LNS4" s="321"/>
      <c r="LNT4" s="321"/>
      <c r="LNU4" s="321"/>
      <c r="LNV4" s="321"/>
      <c r="LNW4" s="321"/>
      <c r="LNX4" s="321"/>
      <c r="LNY4" s="321"/>
      <c r="LNZ4" s="321"/>
      <c r="LOA4" s="321"/>
      <c r="LOB4" s="321"/>
      <c r="LOC4" s="321"/>
      <c r="LOD4" s="321"/>
      <c r="LOE4" s="321"/>
      <c r="LOF4" s="321"/>
      <c r="LOG4" s="321"/>
      <c r="LOH4" s="321"/>
      <c r="LOI4" s="321"/>
      <c r="LOJ4" s="321"/>
      <c r="LOK4" s="321"/>
      <c r="LOL4" s="321"/>
      <c r="LOM4" s="321"/>
      <c r="LON4" s="321"/>
      <c r="LOO4" s="321"/>
      <c r="LOP4" s="321"/>
      <c r="LOQ4" s="321"/>
      <c r="LOR4" s="321"/>
      <c r="LOS4" s="321"/>
      <c r="LOT4" s="321"/>
      <c r="LOU4" s="321"/>
      <c r="LOV4" s="321"/>
      <c r="LOW4" s="321"/>
      <c r="LOX4" s="321"/>
      <c r="LOY4" s="321"/>
      <c r="LOZ4" s="321"/>
      <c r="LPA4" s="321"/>
      <c r="LPB4" s="321"/>
      <c r="LPC4" s="321"/>
      <c r="LPD4" s="321"/>
      <c r="LPE4" s="321"/>
      <c r="LPF4" s="321"/>
      <c r="LPG4" s="321"/>
      <c r="LPH4" s="321"/>
      <c r="LPI4" s="321"/>
      <c r="LPJ4" s="321"/>
      <c r="LPK4" s="321"/>
      <c r="LPL4" s="321"/>
      <c r="LPM4" s="321"/>
      <c r="LPN4" s="321"/>
      <c r="LPO4" s="321"/>
      <c r="LPP4" s="321"/>
      <c r="LPQ4" s="321"/>
      <c r="LPR4" s="321"/>
      <c r="LPS4" s="321"/>
      <c r="LPT4" s="321"/>
      <c r="LPU4" s="321"/>
      <c r="LPV4" s="321"/>
      <c r="LPW4" s="321"/>
      <c r="LPX4" s="321"/>
      <c r="LPY4" s="321"/>
      <c r="LPZ4" s="321"/>
      <c r="LQA4" s="321"/>
      <c r="LQB4" s="321"/>
      <c r="LQC4" s="321"/>
      <c r="LQD4" s="321"/>
      <c r="LQE4" s="321"/>
      <c r="LQF4" s="321"/>
      <c r="LQG4" s="321"/>
      <c r="LQH4" s="321"/>
      <c r="LQI4" s="321"/>
      <c r="LQJ4" s="321"/>
      <c r="LQK4" s="321"/>
      <c r="LQL4" s="321"/>
      <c r="LQM4" s="321"/>
      <c r="LQN4" s="321"/>
      <c r="LQO4" s="321"/>
      <c r="LQP4" s="321"/>
      <c r="LQQ4" s="321"/>
      <c r="LQR4" s="321"/>
      <c r="LQS4" s="321"/>
      <c r="LQT4" s="321"/>
      <c r="LQU4" s="321"/>
      <c r="LQV4" s="321"/>
      <c r="LQW4" s="321"/>
      <c r="LQX4" s="321"/>
      <c r="LQY4" s="321"/>
      <c r="LQZ4" s="321"/>
      <c r="LRA4" s="321"/>
      <c r="LRB4" s="321"/>
      <c r="LRC4" s="321"/>
      <c r="LRD4" s="321"/>
      <c r="LRE4" s="321"/>
      <c r="LRF4" s="321"/>
      <c r="LRG4" s="321"/>
      <c r="LRH4" s="321"/>
      <c r="LRI4" s="321"/>
      <c r="LRJ4" s="321"/>
      <c r="LRK4" s="321"/>
      <c r="LRL4" s="321"/>
      <c r="LRM4" s="321"/>
      <c r="LRN4" s="321"/>
      <c r="LRO4" s="321"/>
      <c r="LRP4" s="321"/>
      <c r="LRQ4" s="321"/>
      <c r="LRR4" s="321"/>
      <c r="LRS4" s="321"/>
      <c r="LRT4" s="321"/>
      <c r="LRU4" s="321"/>
      <c r="LRV4" s="321"/>
      <c r="LRW4" s="321"/>
      <c r="LRX4" s="321"/>
      <c r="LRY4" s="321"/>
      <c r="LRZ4" s="321"/>
      <c r="LSA4" s="321"/>
      <c r="LSB4" s="321"/>
      <c r="LSC4" s="321"/>
      <c r="LSD4" s="321"/>
      <c r="LSE4" s="321"/>
      <c r="LSF4" s="321"/>
      <c r="LSG4" s="321"/>
      <c r="LSH4" s="321"/>
      <c r="LSI4" s="321"/>
      <c r="LSJ4" s="321"/>
      <c r="LSK4" s="321"/>
      <c r="LSL4" s="321"/>
      <c r="LSM4" s="321"/>
      <c r="LSN4" s="321"/>
      <c r="LSO4" s="321"/>
      <c r="LSP4" s="321"/>
      <c r="LSQ4" s="321"/>
      <c r="LSR4" s="321"/>
      <c r="LSS4" s="321"/>
      <c r="LST4" s="321"/>
      <c r="LSU4" s="321"/>
      <c r="LSV4" s="321"/>
      <c r="LSW4" s="321"/>
      <c r="LSX4" s="321"/>
      <c r="LSY4" s="321"/>
      <c r="LSZ4" s="321"/>
      <c r="LTA4" s="321"/>
      <c r="LTB4" s="321"/>
      <c r="LTC4" s="321"/>
      <c r="LTD4" s="321"/>
      <c r="LTE4" s="321"/>
      <c r="LTF4" s="321"/>
      <c r="LTG4" s="321"/>
      <c r="LTH4" s="321"/>
      <c r="LTI4" s="321"/>
      <c r="LTJ4" s="321"/>
      <c r="LTK4" s="321"/>
      <c r="LTL4" s="321"/>
      <c r="LTM4" s="321"/>
      <c r="LTN4" s="321"/>
      <c r="LTO4" s="321"/>
      <c r="LTP4" s="321"/>
      <c r="LTQ4" s="321"/>
      <c r="LTR4" s="321"/>
      <c r="LTS4" s="321"/>
      <c r="LTT4" s="321"/>
      <c r="LTU4" s="321"/>
      <c r="LTV4" s="321"/>
      <c r="LTW4" s="321"/>
      <c r="LTX4" s="321"/>
      <c r="LTY4" s="321"/>
      <c r="LTZ4" s="321"/>
      <c r="LUA4" s="321"/>
      <c r="LUB4" s="321"/>
      <c r="LUC4" s="321"/>
      <c r="LUD4" s="321"/>
      <c r="LUE4" s="321"/>
      <c r="LUF4" s="321"/>
      <c r="LUG4" s="321"/>
      <c r="LUH4" s="321"/>
      <c r="LUI4" s="321"/>
      <c r="LUJ4" s="321"/>
      <c r="LUK4" s="321"/>
      <c r="LUL4" s="321"/>
      <c r="LUM4" s="321"/>
      <c r="LUN4" s="321"/>
      <c r="LUO4" s="321"/>
      <c r="LUP4" s="321"/>
      <c r="LUQ4" s="321"/>
      <c r="LUR4" s="321"/>
      <c r="LUS4" s="321"/>
      <c r="LUT4" s="321"/>
      <c r="LUU4" s="321"/>
      <c r="LUV4" s="321"/>
      <c r="LUW4" s="321"/>
      <c r="LUX4" s="321"/>
      <c r="LUY4" s="321"/>
      <c r="LUZ4" s="321"/>
      <c r="LVA4" s="321"/>
      <c r="LVB4" s="321"/>
      <c r="LVC4" s="321"/>
      <c r="LVD4" s="321"/>
      <c r="LVE4" s="321"/>
      <c r="LVF4" s="321"/>
      <c r="LVG4" s="321"/>
      <c r="LVH4" s="321"/>
      <c r="LVI4" s="321"/>
      <c r="LVJ4" s="321"/>
      <c r="LVK4" s="321"/>
      <c r="LVL4" s="321"/>
      <c r="LVM4" s="321"/>
      <c r="LVN4" s="321"/>
      <c r="LVO4" s="321"/>
      <c r="LVP4" s="321"/>
      <c r="LVQ4" s="321"/>
      <c r="LVR4" s="321"/>
      <c r="LVS4" s="321"/>
      <c r="LVT4" s="321"/>
      <c r="LVU4" s="321"/>
      <c r="LVV4" s="321"/>
      <c r="LVW4" s="321"/>
      <c r="LVX4" s="321"/>
      <c r="LVY4" s="321"/>
      <c r="LVZ4" s="321"/>
      <c r="LWA4" s="321"/>
      <c r="LWB4" s="321"/>
      <c r="LWC4" s="321"/>
      <c r="LWD4" s="321"/>
      <c r="LWE4" s="321"/>
      <c r="LWF4" s="321"/>
      <c r="LWG4" s="321"/>
      <c r="LWH4" s="321"/>
      <c r="LWI4" s="321"/>
      <c r="LWJ4" s="321"/>
      <c r="LWK4" s="321"/>
      <c r="LWL4" s="321"/>
      <c r="LWM4" s="321"/>
      <c r="LWN4" s="321"/>
      <c r="LWO4" s="321"/>
      <c r="LWP4" s="321"/>
      <c r="LWQ4" s="321"/>
      <c r="LWR4" s="321"/>
      <c r="LWS4" s="321"/>
      <c r="LWT4" s="321"/>
      <c r="LWU4" s="321"/>
      <c r="LWV4" s="321"/>
      <c r="LWW4" s="321"/>
      <c r="LWX4" s="321"/>
      <c r="LWY4" s="321"/>
      <c r="LWZ4" s="321"/>
      <c r="LXA4" s="321"/>
      <c r="LXB4" s="321"/>
      <c r="LXC4" s="321"/>
      <c r="LXD4" s="321"/>
      <c r="LXE4" s="321"/>
      <c r="LXF4" s="321"/>
      <c r="LXG4" s="321"/>
      <c r="LXH4" s="321"/>
      <c r="LXI4" s="321"/>
      <c r="LXJ4" s="321"/>
      <c r="LXK4" s="321"/>
      <c r="LXL4" s="321"/>
      <c r="LXM4" s="321"/>
      <c r="LXN4" s="321"/>
      <c r="LXO4" s="321"/>
      <c r="LXP4" s="321"/>
      <c r="LXQ4" s="321"/>
      <c r="LXR4" s="321"/>
      <c r="LXS4" s="321"/>
      <c r="LXT4" s="321"/>
      <c r="LXU4" s="321"/>
      <c r="LXV4" s="321"/>
      <c r="LXW4" s="321"/>
      <c r="LXX4" s="321"/>
      <c r="LXY4" s="321"/>
      <c r="LXZ4" s="321"/>
      <c r="LYA4" s="321"/>
      <c r="LYB4" s="321"/>
      <c r="LYC4" s="321"/>
      <c r="LYD4" s="321"/>
      <c r="LYE4" s="321"/>
      <c r="LYF4" s="321"/>
      <c r="LYG4" s="321"/>
      <c r="LYH4" s="321"/>
      <c r="LYI4" s="321"/>
      <c r="LYJ4" s="321"/>
      <c r="LYK4" s="321"/>
      <c r="LYL4" s="321"/>
      <c r="LYM4" s="321"/>
      <c r="LYN4" s="321"/>
      <c r="LYO4" s="321"/>
      <c r="LYP4" s="321"/>
      <c r="LYQ4" s="321"/>
      <c r="LYR4" s="321"/>
      <c r="LYS4" s="321"/>
      <c r="LYT4" s="321"/>
      <c r="LYU4" s="321"/>
      <c r="LYV4" s="321"/>
      <c r="LYW4" s="321"/>
      <c r="LYX4" s="321"/>
      <c r="LYY4" s="321"/>
      <c r="LYZ4" s="321"/>
      <c r="LZA4" s="321"/>
      <c r="LZB4" s="321"/>
      <c r="LZC4" s="321"/>
      <c r="LZD4" s="321"/>
      <c r="LZE4" s="321"/>
      <c r="LZF4" s="321"/>
      <c r="LZG4" s="321"/>
      <c r="LZH4" s="321"/>
      <c r="LZI4" s="321"/>
      <c r="LZJ4" s="321"/>
      <c r="LZK4" s="321"/>
      <c r="LZL4" s="321"/>
      <c r="LZM4" s="321"/>
      <c r="LZN4" s="321"/>
      <c r="LZO4" s="321"/>
      <c r="LZP4" s="321"/>
      <c r="LZQ4" s="321"/>
      <c r="LZR4" s="321"/>
      <c r="LZS4" s="321"/>
      <c r="LZT4" s="321"/>
      <c r="LZU4" s="321"/>
      <c r="LZV4" s="321"/>
      <c r="LZW4" s="321"/>
      <c r="LZX4" s="321"/>
      <c r="LZY4" s="321"/>
      <c r="LZZ4" s="321"/>
      <c r="MAA4" s="321"/>
      <c r="MAB4" s="321"/>
      <c r="MAC4" s="321"/>
      <c r="MAD4" s="321"/>
      <c r="MAE4" s="321"/>
      <c r="MAF4" s="321"/>
      <c r="MAG4" s="321"/>
      <c r="MAH4" s="321"/>
      <c r="MAI4" s="321"/>
      <c r="MAJ4" s="321"/>
      <c r="MAK4" s="321"/>
      <c r="MAL4" s="321"/>
      <c r="MAM4" s="321"/>
      <c r="MAN4" s="321"/>
      <c r="MAO4" s="321"/>
      <c r="MAP4" s="321"/>
      <c r="MAQ4" s="321"/>
      <c r="MAR4" s="321"/>
      <c r="MAS4" s="321"/>
      <c r="MAT4" s="321"/>
      <c r="MAU4" s="321"/>
      <c r="MAV4" s="321"/>
      <c r="MAW4" s="321"/>
      <c r="MAX4" s="321"/>
      <c r="MAY4" s="321"/>
      <c r="MAZ4" s="321"/>
      <c r="MBA4" s="321"/>
      <c r="MBB4" s="321"/>
      <c r="MBC4" s="321"/>
      <c r="MBD4" s="321"/>
      <c r="MBE4" s="321"/>
      <c r="MBF4" s="321"/>
      <c r="MBG4" s="321"/>
      <c r="MBH4" s="321"/>
      <c r="MBI4" s="321"/>
      <c r="MBJ4" s="321"/>
      <c r="MBK4" s="321"/>
      <c r="MBL4" s="321"/>
      <c r="MBM4" s="321"/>
      <c r="MBN4" s="321"/>
      <c r="MBO4" s="321"/>
      <c r="MBP4" s="321"/>
      <c r="MBQ4" s="321"/>
      <c r="MBR4" s="321"/>
      <c r="MBS4" s="321"/>
      <c r="MBT4" s="321"/>
      <c r="MBU4" s="321"/>
      <c r="MBV4" s="321"/>
      <c r="MBW4" s="321"/>
      <c r="MBX4" s="321"/>
      <c r="MBY4" s="321"/>
      <c r="MBZ4" s="321"/>
      <c r="MCA4" s="321"/>
      <c r="MCB4" s="321"/>
      <c r="MCC4" s="321"/>
      <c r="MCD4" s="321"/>
      <c r="MCE4" s="321"/>
      <c r="MCF4" s="321"/>
      <c r="MCG4" s="321"/>
      <c r="MCH4" s="321"/>
      <c r="MCI4" s="321"/>
      <c r="MCJ4" s="321"/>
      <c r="MCK4" s="321"/>
      <c r="MCL4" s="321"/>
      <c r="MCM4" s="321"/>
      <c r="MCN4" s="321"/>
      <c r="MCO4" s="321"/>
      <c r="MCP4" s="321"/>
      <c r="MCQ4" s="321"/>
      <c r="MCR4" s="321"/>
      <c r="MCS4" s="321"/>
      <c r="MCT4" s="321"/>
      <c r="MCU4" s="321"/>
      <c r="MCV4" s="321"/>
      <c r="MCW4" s="321"/>
      <c r="MCX4" s="321"/>
      <c r="MCY4" s="321"/>
      <c r="MCZ4" s="321"/>
      <c r="MDA4" s="321"/>
      <c r="MDB4" s="321"/>
      <c r="MDC4" s="321"/>
      <c r="MDD4" s="321"/>
      <c r="MDE4" s="321"/>
      <c r="MDF4" s="321"/>
      <c r="MDG4" s="321"/>
      <c r="MDH4" s="321"/>
      <c r="MDI4" s="321"/>
      <c r="MDJ4" s="321"/>
      <c r="MDK4" s="321"/>
      <c r="MDL4" s="321"/>
      <c r="MDM4" s="321"/>
      <c r="MDN4" s="321"/>
      <c r="MDO4" s="321"/>
      <c r="MDP4" s="321"/>
      <c r="MDQ4" s="321"/>
      <c r="MDR4" s="321"/>
      <c r="MDS4" s="321"/>
      <c r="MDT4" s="321"/>
      <c r="MDU4" s="321"/>
      <c r="MDV4" s="321"/>
      <c r="MDW4" s="321"/>
      <c r="MDX4" s="321"/>
      <c r="MDY4" s="321"/>
      <c r="MDZ4" s="321"/>
      <c r="MEA4" s="321"/>
      <c r="MEB4" s="321"/>
      <c r="MEC4" s="321"/>
      <c r="MED4" s="321"/>
      <c r="MEE4" s="321"/>
      <c r="MEF4" s="321"/>
      <c r="MEG4" s="321"/>
      <c r="MEH4" s="321"/>
      <c r="MEI4" s="321"/>
      <c r="MEJ4" s="321"/>
      <c r="MEK4" s="321"/>
      <c r="MEL4" s="321"/>
      <c r="MEM4" s="321"/>
      <c r="MEN4" s="321"/>
      <c r="MEO4" s="321"/>
      <c r="MEP4" s="321"/>
      <c r="MEQ4" s="321"/>
      <c r="MER4" s="321"/>
      <c r="MES4" s="321"/>
      <c r="MET4" s="321"/>
      <c r="MEU4" s="321"/>
      <c r="MEV4" s="321"/>
      <c r="MEW4" s="321"/>
      <c r="MEX4" s="321"/>
      <c r="MEY4" s="321"/>
      <c r="MEZ4" s="321"/>
      <c r="MFA4" s="321"/>
      <c r="MFB4" s="321"/>
      <c r="MFC4" s="321"/>
      <c r="MFD4" s="321"/>
      <c r="MFE4" s="321"/>
      <c r="MFF4" s="321"/>
      <c r="MFG4" s="321"/>
      <c r="MFH4" s="321"/>
      <c r="MFI4" s="321"/>
      <c r="MFJ4" s="321"/>
      <c r="MFK4" s="321"/>
      <c r="MFL4" s="321"/>
      <c r="MFM4" s="321"/>
      <c r="MFN4" s="321"/>
      <c r="MFO4" s="321"/>
      <c r="MFP4" s="321"/>
      <c r="MFQ4" s="321"/>
      <c r="MFR4" s="321"/>
      <c r="MFS4" s="321"/>
      <c r="MFT4" s="321"/>
      <c r="MFU4" s="321"/>
      <c r="MFV4" s="321"/>
      <c r="MFW4" s="321"/>
      <c r="MFX4" s="321"/>
      <c r="MFY4" s="321"/>
      <c r="MFZ4" s="321"/>
      <c r="MGA4" s="321"/>
      <c r="MGB4" s="321"/>
      <c r="MGC4" s="321"/>
      <c r="MGD4" s="321"/>
      <c r="MGE4" s="321"/>
      <c r="MGF4" s="321"/>
      <c r="MGG4" s="321"/>
      <c r="MGH4" s="321"/>
      <c r="MGI4" s="321"/>
      <c r="MGJ4" s="321"/>
      <c r="MGK4" s="321"/>
      <c r="MGL4" s="321"/>
      <c r="MGM4" s="321"/>
      <c r="MGN4" s="321"/>
      <c r="MGO4" s="321"/>
      <c r="MGP4" s="321"/>
      <c r="MGQ4" s="321"/>
      <c r="MGR4" s="321"/>
      <c r="MGS4" s="321"/>
      <c r="MGT4" s="321"/>
      <c r="MGU4" s="321"/>
      <c r="MGV4" s="321"/>
      <c r="MGW4" s="321"/>
      <c r="MGX4" s="321"/>
      <c r="MGY4" s="321"/>
      <c r="MGZ4" s="321"/>
      <c r="MHA4" s="321"/>
      <c r="MHB4" s="321"/>
      <c r="MHC4" s="321"/>
      <c r="MHD4" s="321"/>
      <c r="MHE4" s="321"/>
      <c r="MHF4" s="321"/>
      <c r="MHG4" s="321"/>
      <c r="MHH4" s="321"/>
      <c r="MHI4" s="321"/>
      <c r="MHJ4" s="321"/>
      <c r="MHK4" s="321"/>
      <c r="MHL4" s="321"/>
      <c r="MHM4" s="321"/>
      <c r="MHN4" s="321"/>
      <c r="MHO4" s="321"/>
      <c r="MHP4" s="321"/>
      <c r="MHQ4" s="321"/>
      <c r="MHR4" s="321"/>
      <c r="MHS4" s="321"/>
      <c r="MHT4" s="321"/>
      <c r="MHU4" s="321"/>
      <c r="MHV4" s="321"/>
      <c r="MHW4" s="321"/>
      <c r="MHX4" s="321"/>
      <c r="MHY4" s="321"/>
      <c r="MHZ4" s="321"/>
      <c r="MIA4" s="321"/>
      <c r="MIB4" s="321"/>
      <c r="MIC4" s="321"/>
      <c r="MID4" s="321"/>
      <c r="MIE4" s="321"/>
      <c r="MIF4" s="321"/>
      <c r="MIG4" s="321"/>
      <c r="MIH4" s="321"/>
      <c r="MII4" s="321"/>
      <c r="MIJ4" s="321"/>
      <c r="MIK4" s="321"/>
      <c r="MIL4" s="321"/>
      <c r="MIM4" s="321"/>
      <c r="MIN4" s="321"/>
      <c r="MIO4" s="321"/>
      <c r="MIP4" s="321"/>
      <c r="MIQ4" s="321"/>
      <c r="MIR4" s="321"/>
      <c r="MIS4" s="321"/>
      <c r="MIT4" s="321"/>
      <c r="MIU4" s="321"/>
      <c r="MIV4" s="321"/>
      <c r="MIW4" s="321"/>
      <c r="MIX4" s="321"/>
      <c r="MIY4" s="321"/>
      <c r="MIZ4" s="321"/>
      <c r="MJA4" s="321"/>
      <c r="MJB4" s="321"/>
      <c r="MJC4" s="321"/>
      <c r="MJD4" s="321"/>
      <c r="MJE4" s="321"/>
      <c r="MJF4" s="321"/>
      <c r="MJG4" s="321"/>
      <c r="MJH4" s="321"/>
      <c r="MJI4" s="321"/>
      <c r="MJJ4" s="321"/>
      <c r="MJK4" s="321"/>
      <c r="MJL4" s="321"/>
      <c r="MJM4" s="321"/>
      <c r="MJN4" s="321"/>
      <c r="MJO4" s="321"/>
      <c r="MJP4" s="321"/>
      <c r="MJQ4" s="321"/>
      <c r="MJR4" s="321"/>
      <c r="MJS4" s="321"/>
      <c r="MJT4" s="321"/>
      <c r="MJU4" s="321"/>
      <c r="MJV4" s="321"/>
      <c r="MJW4" s="321"/>
      <c r="MJX4" s="321"/>
      <c r="MJY4" s="321"/>
      <c r="MJZ4" s="321"/>
      <c r="MKA4" s="321"/>
      <c r="MKB4" s="321"/>
      <c r="MKC4" s="321"/>
      <c r="MKD4" s="321"/>
      <c r="MKE4" s="321"/>
      <c r="MKF4" s="321"/>
      <c r="MKG4" s="321"/>
      <c r="MKH4" s="321"/>
      <c r="MKI4" s="321"/>
      <c r="MKJ4" s="321"/>
      <c r="MKK4" s="321"/>
      <c r="MKL4" s="321"/>
      <c r="MKM4" s="321"/>
      <c r="MKN4" s="321"/>
      <c r="MKO4" s="321"/>
      <c r="MKP4" s="321"/>
      <c r="MKQ4" s="321"/>
      <c r="MKR4" s="321"/>
      <c r="MKS4" s="321"/>
      <c r="MKT4" s="321"/>
      <c r="MKU4" s="321"/>
      <c r="MKV4" s="321"/>
      <c r="MKW4" s="321"/>
      <c r="MKX4" s="321"/>
      <c r="MKY4" s="321"/>
      <c r="MKZ4" s="321"/>
      <c r="MLA4" s="321"/>
      <c r="MLB4" s="321"/>
      <c r="MLC4" s="321"/>
      <c r="MLD4" s="321"/>
      <c r="MLE4" s="321"/>
      <c r="MLF4" s="321"/>
      <c r="MLG4" s="321"/>
      <c r="MLH4" s="321"/>
      <c r="MLI4" s="321"/>
      <c r="MLJ4" s="321"/>
      <c r="MLK4" s="321"/>
      <c r="MLL4" s="321"/>
      <c r="MLM4" s="321"/>
      <c r="MLN4" s="321"/>
      <c r="MLO4" s="321"/>
      <c r="MLP4" s="321"/>
      <c r="MLQ4" s="321"/>
      <c r="MLR4" s="321"/>
      <c r="MLS4" s="321"/>
      <c r="MLT4" s="321"/>
      <c r="MLU4" s="321"/>
      <c r="MLV4" s="321"/>
      <c r="MLW4" s="321"/>
      <c r="MLX4" s="321"/>
      <c r="MLY4" s="321"/>
      <c r="MLZ4" s="321"/>
      <c r="MMA4" s="321"/>
      <c r="MMB4" s="321"/>
      <c r="MMC4" s="321"/>
      <c r="MMD4" s="321"/>
      <c r="MME4" s="321"/>
      <c r="MMF4" s="321"/>
      <c r="MMG4" s="321"/>
      <c r="MMH4" s="321"/>
      <c r="MMI4" s="321"/>
      <c r="MMJ4" s="321"/>
      <c r="MMK4" s="321"/>
      <c r="MML4" s="321"/>
      <c r="MMM4" s="321"/>
      <c r="MMN4" s="321"/>
      <c r="MMO4" s="321"/>
      <c r="MMP4" s="321"/>
      <c r="MMQ4" s="321"/>
      <c r="MMR4" s="321"/>
      <c r="MMS4" s="321"/>
      <c r="MMT4" s="321"/>
      <c r="MMU4" s="321"/>
      <c r="MMV4" s="321"/>
      <c r="MMW4" s="321"/>
      <c r="MMX4" s="321"/>
      <c r="MMY4" s="321"/>
      <c r="MMZ4" s="321"/>
      <c r="MNA4" s="321"/>
      <c r="MNB4" s="321"/>
      <c r="MNC4" s="321"/>
      <c r="MND4" s="321"/>
      <c r="MNE4" s="321"/>
      <c r="MNF4" s="321"/>
      <c r="MNG4" s="321"/>
      <c r="MNH4" s="321"/>
      <c r="MNI4" s="321"/>
      <c r="MNJ4" s="321"/>
      <c r="MNK4" s="321"/>
      <c r="MNL4" s="321"/>
      <c r="MNM4" s="321"/>
      <c r="MNN4" s="321"/>
      <c r="MNO4" s="321"/>
      <c r="MNP4" s="321"/>
      <c r="MNQ4" s="321"/>
      <c r="MNR4" s="321"/>
      <c r="MNS4" s="321"/>
      <c r="MNT4" s="321"/>
      <c r="MNU4" s="321"/>
      <c r="MNV4" s="321"/>
      <c r="MNW4" s="321"/>
      <c r="MNX4" s="321"/>
      <c r="MNY4" s="321"/>
      <c r="MNZ4" s="321"/>
      <c r="MOA4" s="321"/>
      <c r="MOB4" s="321"/>
      <c r="MOC4" s="321"/>
      <c r="MOD4" s="321"/>
      <c r="MOE4" s="321"/>
      <c r="MOF4" s="321"/>
      <c r="MOG4" s="321"/>
      <c r="MOH4" s="321"/>
      <c r="MOI4" s="321"/>
      <c r="MOJ4" s="321"/>
      <c r="MOK4" s="321"/>
      <c r="MOL4" s="321"/>
      <c r="MOM4" s="321"/>
      <c r="MON4" s="321"/>
      <c r="MOO4" s="321"/>
      <c r="MOP4" s="321"/>
      <c r="MOQ4" s="321"/>
      <c r="MOR4" s="321"/>
      <c r="MOS4" s="321"/>
      <c r="MOT4" s="321"/>
      <c r="MOU4" s="321"/>
      <c r="MOV4" s="321"/>
      <c r="MOW4" s="321"/>
      <c r="MOX4" s="321"/>
      <c r="MOY4" s="321"/>
      <c r="MOZ4" s="321"/>
      <c r="MPA4" s="321"/>
      <c r="MPB4" s="321"/>
      <c r="MPC4" s="321"/>
      <c r="MPD4" s="321"/>
      <c r="MPE4" s="321"/>
      <c r="MPF4" s="321"/>
      <c r="MPG4" s="321"/>
      <c r="MPH4" s="321"/>
      <c r="MPI4" s="321"/>
      <c r="MPJ4" s="321"/>
      <c r="MPK4" s="321"/>
      <c r="MPL4" s="321"/>
      <c r="MPM4" s="321"/>
      <c r="MPN4" s="321"/>
      <c r="MPO4" s="321"/>
      <c r="MPP4" s="321"/>
      <c r="MPQ4" s="321"/>
      <c r="MPR4" s="321"/>
      <c r="MPS4" s="321"/>
      <c r="MPT4" s="321"/>
      <c r="MPU4" s="321"/>
      <c r="MPV4" s="321"/>
      <c r="MPW4" s="321"/>
      <c r="MPX4" s="321"/>
      <c r="MPY4" s="321"/>
      <c r="MPZ4" s="321"/>
      <c r="MQA4" s="321"/>
      <c r="MQB4" s="321"/>
      <c r="MQC4" s="321"/>
      <c r="MQD4" s="321"/>
      <c r="MQE4" s="321"/>
      <c r="MQF4" s="321"/>
      <c r="MQG4" s="321"/>
      <c r="MQH4" s="321"/>
      <c r="MQI4" s="321"/>
      <c r="MQJ4" s="321"/>
      <c r="MQK4" s="321"/>
      <c r="MQL4" s="321"/>
      <c r="MQM4" s="321"/>
      <c r="MQN4" s="321"/>
      <c r="MQO4" s="321"/>
      <c r="MQP4" s="321"/>
      <c r="MQQ4" s="321"/>
      <c r="MQR4" s="321"/>
      <c r="MQS4" s="321"/>
      <c r="MQT4" s="321"/>
      <c r="MQU4" s="321"/>
      <c r="MQV4" s="321"/>
      <c r="MQW4" s="321"/>
      <c r="MQX4" s="321"/>
      <c r="MQY4" s="321"/>
      <c r="MQZ4" s="321"/>
      <c r="MRA4" s="321"/>
      <c r="MRB4" s="321"/>
      <c r="MRC4" s="321"/>
      <c r="MRD4" s="321"/>
      <c r="MRE4" s="321"/>
      <c r="MRF4" s="321"/>
      <c r="MRG4" s="321"/>
      <c r="MRH4" s="321"/>
      <c r="MRI4" s="321"/>
      <c r="MRJ4" s="321"/>
      <c r="MRK4" s="321"/>
      <c r="MRL4" s="321"/>
      <c r="MRM4" s="321"/>
      <c r="MRN4" s="321"/>
      <c r="MRO4" s="321"/>
      <c r="MRP4" s="321"/>
      <c r="MRQ4" s="321"/>
      <c r="MRR4" s="321"/>
      <c r="MRS4" s="321"/>
      <c r="MRT4" s="321"/>
      <c r="MRU4" s="321"/>
      <c r="MRV4" s="321"/>
      <c r="MRW4" s="321"/>
      <c r="MRX4" s="321"/>
      <c r="MRY4" s="321"/>
      <c r="MRZ4" s="321"/>
      <c r="MSA4" s="321"/>
      <c r="MSB4" s="321"/>
      <c r="MSC4" s="321"/>
      <c r="MSD4" s="321"/>
      <c r="MSE4" s="321"/>
      <c r="MSF4" s="321"/>
      <c r="MSG4" s="321"/>
      <c r="MSH4" s="321"/>
      <c r="MSI4" s="321"/>
      <c r="MSJ4" s="321"/>
      <c r="MSK4" s="321"/>
      <c r="MSL4" s="321"/>
      <c r="MSM4" s="321"/>
      <c r="MSN4" s="321"/>
      <c r="MSO4" s="321"/>
      <c r="MSP4" s="321"/>
      <c r="MSQ4" s="321"/>
      <c r="MSR4" s="321"/>
      <c r="MSS4" s="321"/>
      <c r="MST4" s="321"/>
      <c r="MSU4" s="321"/>
      <c r="MSV4" s="321"/>
      <c r="MSW4" s="321"/>
      <c r="MSX4" s="321"/>
      <c r="MSY4" s="321"/>
      <c r="MSZ4" s="321"/>
      <c r="MTA4" s="321"/>
      <c r="MTB4" s="321"/>
      <c r="MTC4" s="321"/>
      <c r="MTD4" s="321"/>
      <c r="MTE4" s="321"/>
      <c r="MTF4" s="321"/>
      <c r="MTG4" s="321"/>
      <c r="MTH4" s="321"/>
      <c r="MTI4" s="321"/>
      <c r="MTJ4" s="321"/>
      <c r="MTK4" s="321"/>
      <c r="MTL4" s="321"/>
      <c r="MTM4" s="321"/>
      <c r="MTN4" s="321"/>
      <c r="MTO4" s="321"/>
      <c r="MTP4" s="321"/>
      <c r="MTQ4" s="321"/>
      <c r="MTR4" s="321"/>
      <c r="MTS4" s="321"/>
      <c r="MTT4" s="321"/>
      <c r="MTU4" s="321"/>
      <c r="MTV4" s="321"/>
      <c r="MTW4" s="321"/>
      <c r="MTX4" s="321"/>
      <c r="MTY4" s="321"/>
      <c r="MTZ4" s="321"/>
      <c r="MUA4" s="321"/>
      <c r="MUB4" s="321"/>
      <c r="MUC4" s="321"/>
      <c r="MUD4" s="321"/>
      <c r="MUE4" s="321"/>
      <c r="MUF4" s="321"/>
      <c r="MUG4" s="321"/>
      <c r="MUH4" s="321"/>
      <c r="MUI4" s="321"/>
      <c r="MUJ4" s="321"/>
      <c r="MUK4" s="321"/>
      <c r="MUL4" s="321"/>
      <c r="MUM4" s="321"/>
      <c r="MUN4" s="321"/>
      <c r="MUO4" s="321"/>
      <c r="MUP4" s="321"/>
      <c r="MUQ4" s="321"/>
      <c r="MUR4" s="321"/>
      <c r="MUS4" s="321"/>
      <c r="MUT4" s="321"/>
      <c r="MUU4" s="321"/>
      <c r="MUV4" s="321"/>
      <c r="MUW4" s="321"/>
      <c r="MUX4" s="321"/>
      <c r="MUY4" s="321"/>
      <c r="MUZ4" s="321"/>
      <c r="MVA4" s="321"/>
      <c r="MVB4" s="321"/>
      <c r="MVC4" s="321"/>
      <c r="MVD4" s="321"/>
      <c r="MVE4" s="321"/>
      <c r="MVF4" s="321"/>
      <c r="MVG4" s="321"/>
      <c r="MVH4" s="321"/>
      <c r="MVI4" s="321"/>
      <c r="MVJ4" s="321"/>
      <c r="MVK4" s="321"/>
      <c r="MVL4" s="321"/>
      <c r="MVM4" s="321"/>
      <c r="MVN4" s="321"/>
      <c r="MVO4" s="321"/>
      <c r="MVP4" s="321"/>
      <c r="MVQ4" s="321"/>
      <c r="MVR4" s="321"/>
      <c r="MVS4" s="321"/>
      <c r="MVT4" s="321"/>
      <c r="MVU4" s="321"/>
      <c r="MVV4" s="321"/>
      <c r="MVW4" s="321"/>
      <c r="MVX4" s="321"/>
      <c r="MVY4" s="321"/>
      <c r="MVZ4" s="321"/>
      <c r="MWA4" s="321"/>
      <c r="MWB4" s="321"/>
      <c r="MWC4" s="321"/>
      <c r="MWD4" s="321"/>
      <c r="MWE4" s="321"/>
      <c r="MWF4" s="321"/>
      <c r="MWG4" s="321"/>
      <c r="MWH4" s="321"/>
      <c r="MWI4" s="321"/>
      <c r="MWJ4" s="321"/>
      <c r="MWK4" s="321"/>
      <c r="MWL4" s="321"/>
      <c r="MWM4" s="321"/>
      <c r="MWN4" s="321"/>
      <c r="MWO4" s="321"/>
      <c r="MWP4" s="321"/>
      <c r="MWQ4" s="321"/>
      <c r="MWR4" s="321"/>
      <c r="MWS4" s="321"/>
      <c r="MWT4" s="321"/>
      <c r="MWU4" s="321"/>
      <c r="MWV4" s="321"/>
      <c r="MWW4" s="321"/>
      <c r="MWX4" s="321"/>
      <c r="MWY4" s="321"/>
      <c r="MWZ4" s="321"/>
      <c r="MXA4" s="321"/>
      <c r="MXB4" s="321"/>
      <c r="MXC4" s="321"/>
      <c r="MXD4" s="321"/>
      <c r="MXE4" s="321"/>
      <c r="MXF4" s="321"/>
      <c r="MXG4" s="321"/>
      <c r="MXH4" s="321"/>
      <c r="MXI4" s="321"/>
      <c r="MXJ4" s="321"/>
      <c r="MXK4" s="321"/>
      <c r="MXL4" s="321"/>
      <c r="MXM4" s="321"/>
      <c r="MXN4" s="321"/>
      <c r="MXO4" s="321"/>
      <c r="MXP4" s="321"/>
      <c r="MXQ4" s="321"/>
      <c r="MXR4" s="321"/>
      <c r="MXS4" s="321"/>
      <c r="MXT4" s="321"/>
      <c r="MXU4" s="321"/>
      <c r="MXV4" s="321"/>
      <c r="MXW4" s="321"/>
      <c r="MXX4" s="321"/>
      <c r="MXY4" s="321"/>
      <c r="MXZ4" s="321"/>
      <c r="MYA4" s="321"/>
      <c r="MYB4" s="321"/>
      <c r="MYC4" s="321"/>
      <c r="MYD4" s="321"/>
      <c r="MYE4" s="321"/>
      <c r="MYF4" s="321"/>
      <c r="MYG4" s="321"/>
      <c r="MYH4" s="321"/>
      <c r="MYI4" s="321"/>
      <c r="MYJ4" s="321"/>
      <c r="MYK4" s="321"/>
      <c r="MYL4" s="321"/>
      <c r="MYM4" s="321"/>
      <c r="MYN4" s="321"/>
      <c r="MYO4" s="321"/>
      <c r="MYP4" s="321"/>
      <c r="MYQ4" s="321"/>
      <c r="MYR4" s="321"/>
      <c r="MYS4" s="321"/>
      <c r="MYT4" s="321"/>
      <c r="MYU4" s="321"/>
      <c r="MYV4" s="321"/>
      <c r="MYW4" s="321"/>
      <c r="MYX4" s="321"/>
      <c r="MYY4" s="321"/>
      <c r="MYZ4" s="321"/>
      <c r="MZA4" s="321"/>
      <c r="MZB4" s="321"/>
      <c r="MZC4" s="321"/>
      <c r="MZD4" s="321"/>
      <c r="MZE4" s="321"/>
      <c r="MZF4" s="321"/>
      <c r="MZG4" s="321"/>
      <c r="MZH4" s="321"/>
      <c r="MZI4" s="321"/>
      <c r="MZJ4" s="321"/>
      <c r="MZK4" s="321"/>
      <c r="MZL4" s="321"/>
      <c r="MZM4" s="321"/>
      <c r="MZN4" s="321"/>
      <c r="MZO4" s="321"/>
      <c r="MZP4" s="321"/>
      <c r="MZQ4" s="321"/>
      <c r="MZR4" s="321"/>
      <c r="MZS4" s="321"/>
      <c r="MZT4" s="321"/>
      <c r="MZU4" s="321"/>
      <c r="MZV4" s="321"/>
      <c r="MZW4" s="321"/>
      <c r="MZX4" s="321"/>
      <c r="MZY4" s="321"/>
      <c r="MZZ4" s="321"/>
      <c r="NAA4" s="321"/>
      <c r="NAB4" s="321"/>
      <c r="NAC4" s="321"/>
      <c r="NAD4" s="321"/>
      <c r="NAE4" s="321"/>
      <c r="NAF4" s="321"/>
      <c r="NAG4" s="321"/>
      <c r="NAH4" s="321"/>
      <c r="NAI4" s="321"/>
      <c r="NAJ4" s="321"/>
      <c r="NAK4" s="321"/>
      <c r="NAL4" s="321"/>
      <c r="NAM4" s="321"/>
      <c r="NAN4" s="321"/>
      <c r="NAO4" s="321"/>
      <c r="NAP4" s="321"/>
      <c r="NAQ4" s="321"/>
      <c r="NAR4" s="321"/>
      <c r="NAS4" s="321"/>
      <c r="NAT4" s="321"/>
      <c r="NAU4" s="321"/>
      <c r="NAV4" s="321"/>
      <c r="NAW4" s="321"/>
      <c r="NAX4" s="321"/>
      <c r="NAY4" s="321"/>
      <c r="NAZ4" s="321"/>
      <c r="NBA4" s="321"/>
      <c r="NBB4" s="321"/>
      <c r="NBC4" s="321"/>
      <c r="NBD4" s="321"/>
      <c r="NBE4" s="321"/>
      <c r="NBF4" s="321"/>
      <c r="NBG4" s="321"/>
      <c r="NBH4" s="321"/>
      <c r="NBI4" s="321"/>
      <c r="NBJ4" s="321"/>
      <c r="NBK4" s="321"/>
      <c r="NBL4" s="321"/>
      <c r="NBM4" s="321"/>
      <c r="NBN4" s="321"/>
      <c r="NBO4" s="321"/>
      <c r="NBP4" s="321"/>
      <c r="NBQ4" s="321"/>
      <c r="NBR4" s="321"/>
      <c r="NBS4" s="321"/>
      <c r="NBT4" s="321"/>
      <c r="NBU4" s="321"/>
      <c r="NBV4" s="321"/>
      <c r="NBW4" s="321"/>
      <c r="NBX4" s="321"/>
      <c r="NBY4" s="321"/>
      <c r="NBZ4" s="321"/>
      <c r="NCA4" s="321"/>
      <c r="NCB4" s="321"/>
      <c r="NCC4" s="321"/>
      <c r="NCD4" s="321"/>
      <c r="NCE4" s="321"/>
      <c r="NCF4" s="321"/>
      <c r="NCG4" s="321"/>
      <c r="NCH4" s="321"/>
      <c r="NCI4" s="321"/>
      <c r="NCJ4" s="321"/>
      <c r="NCK4" s="321"/>
      <c r="NCL4" s="321"/>
      <c r="NCM4" s="321"/>
      <c r="NCN4" s="321"/>
      <c r="NCO4" s="321"/>
      <c r="NCP4" s="321"/>
      <c r="NCQ4" s="321"/>
      <c r="NCR4" s="321"/>
      <c r="NCS4" s="321"/>
      <c r="NCT4" s="321"/>
      <c r="NCU4" s="321"/>
      <c r="NCV4" s="321"/>
      <c r="NCW4" s="321"/>
      <c r="NCX4" s="321"/>
      <c r="NCY4" s="321"/>
      <c r="NCZ4" s="321"/>
      <c r="NDA4" s="321"/>
      <c r="NDB4" s="321"/>
      <c r="NDC4" s="321"/>
      <c r="NDD4" s="321"/>
      <c r="NDE4" s="321"/>
      <c r="NDF4" s="321"/>
      <c r="NDG4" s="321"/>
      <c r="NDH4" s="321"/>
      <c r="NDI4" s="321"/>
      <c r="NDJ4" s="321"/>
      <c r="NDK4" s="321"/>
      <c r="NDL4" s="321"/>
      <c r="NDM4" s="321"/>
      <c r="NDN4" s="321"/>
      <c r="NDO4" s="321"/>
      <c r="NDP4" s="321"/>
      <c r="NDQ4" s="321"/>
      <c r="NDR4" s="321"/>
      <c r="NDS4" s="321"/>
      <c r="NDT4" s="321"/>
      <c r="NDU4" s="321"/>
      <c r="NDV4" s="321"/>
      <c r="NDW4" s="321"/>
      <c r="NDX4" s="321"/>
      <c r="NDY4" s="321"/>
      <c r="NDZ4" s="321"/>
      <c r="NEA4" s="321"/>
      <c r="NEB4" s="321"/>
      <c r="NEC4" s="321"/>
      <c r="NED4" s="321"/>
      <c r="NEE4" s="321"/>
      <c r="NEF4" s="321"/>
      <c r="NEG4" s="321"/>
      <c r="NEH4" s="321"/>
      <c r="NEI4" s="321"/>
      <c r="NEJ4" s="321"/>
      <c r="NEK4" s="321"/>
      <c r="NEL4" s="321"/>
      <c r="NEM4" s="321"/>
      <c r="NEN4" s="321"/>
      <c r="NEO4" s="321"/>
      <c r="NEP4" s="321"/>
      <c r="NEQ4" s="321"/>
      <c r="NER4" s="321"/>
      <c r="NES4" s="321"/>
      <c r="NET4" s="321"/>
      <c r="NEU4" s="321"/>
      <c r="NEV4" s="321"/>
      <c r="NEW4" s="321"/>
      <c r="NEX4" s="321"/>
      <c r="NEY4" s="321"/>
      <c r="NEZ4" s="321"/>
      <c r="NFA4" s="321"/>
      <c r="NFB4" s="321"/>
      <c r="NFC4" s="321"/>
      <c r="NFD4" s="321"/>
      <c r="NFE4" s="321"/>
      <c r="NFF4" s="321"/>
      <c r="NFG4" s="321"/>
      <c r="NFH4" s="321"/>
      <c r="NFI4" s="321"/>
      <c r="NFJ4" s="321"/>
      <c r="NFK4" s="321"/>
      <c r="NFL4" s="321"/>
      <c r="NFM4" s="321"/>
      <c r="NFN4" s="321"/>
      <c r="NFO4" s="321"/>
      <c r="NFP4" s="321"/>
      <c r="NFQ4" s="321"/>
      <c r="NFR4" s="321"/>
      <c r="NFS4" s="321"/>
      <c r="NFT4" s="321"/>
      <c r="NFU4" s="321"/>
      <c r="NFV4" s="321"/>
      <c r="NFW4" s="321"/>
      <c r="NFX4" s="321"/>
      <c r="NFY4" s="321"/>
      <c r="NFZ4" s="321"/>
      <c r="NGA4" s="321"/>
      <c r="NGB4" s="321"/>
      <c r="NGC4" s="321"/>
      <c r="NGD4" s="321"/>
      <c r="NGE4" s="321"/>
      <c r="NGF4" s="321"/>
      <c r="NGG4" s="321"/>
      <c r="NGH4" s="321"/>
      <c r="NGI4" s="321"/>
      <c r="NGJ4" s="321"/>
      <c r="NGK4" s="321"/>
      <c r="NGL4" s="321"/>
      <c r="NGM4" s="321"/>
      <c r="NGN4" s="321"/>
      <c r="NGO4" s="321"/>
      <c r="NGP4" s="321"/>
      <c r="NGQ4" s="321"/>
      <c r="NGR4" s="321"/>
      <c r="NGS4" s="321"/>
      <c r="NGT4" s="321"/>
      <c r="NGU4" s="321"/>
      <c r="NGV4" s="321"/>
      <c r="NGW4" s="321"/>
      <c r="NGX4" s="321"/>
      <c r="NGY4" s="321"/>
      <c r="NGZ4" s="321"/>
      <c r="NHA4" s="321"/>
      <c r="NHB4" s="321"/>
      <c r="NHC4" s="321"/>
      <c r="NHD4" s="321"/>
      <c r="NHE4" s="321"/>
      <c r="NHF4" s="321"/>
      <c r="NHG4" s="321"/>
      <c r="NHH4" s="321"/>
      <c r="NHI4" s="321"/>
      <c r="NHJ4" s="321"/>
      <c r="NHK4" s="321"/>
      <c r="NHL4" s="321"/>
      <c r="NHM4" s="321"/>
      <c r="NHN4" s="321"/>
      <c r="NHO4" s="321"/>
      <c r="NHP4" s="321"/>
      <c r="NHQ4" s="321"/>
      <c r="NHR4" s="321"/>
      <c r="NHS4" s="321"/>
      <c r="NHT4" s="321"/>
      <c r="NHU4" s="321"/>
      <c r="NHV4" s="321"/>
      <c r="NHW4" s="321"/>
      <c r="NHX4" s="321"/>
      <c r="NHY4" s="321"/>
      <c r="NHZ4" s="321"/>
      <c r="NIA4" s="321"/>
      <c r="NIB4" s="321"/>
      <c r="NIC4" s="321"/>
      <c r="NID4" s="321"/>
      <c r="NIE4" s="321"/>
      <c r="NIF4" s="321"/>
      <c r="NIG4" s="321"/>
      <c r="NIH4" s="321"/>
      <c r="NII4" s="321"/>
      <c r="NIJ4" s="321"/>
      <c r="NIK4" s="321"/>
      <c r="NIL4" s="321"/>
      <c r="NIM4" s="321"/>
      <c r="NIN4" s="321"/>
      <c r="NIO4" s="321"/>
      <c r="NIP4" s="321"/>
      <c r="NIQ4" s="321"/>
      <c r="NIR4" s="321"/>
      <c r="NIS4" s="321"/>
      <c r="NIT4" s="321"/>
      <c r="NIU4" s="321"/>
      <c r="NIV4" s="321"/>
      <c r="NIW4" s="321"/>
      <c r="NIX4" s="321"/>
      <c r="NIY4" s="321"/>
      <c r="NIZ4" s="321"/>
      <c r="NJA4" s="321"/>
      <c r="NJB4" s="321"/>
      <c r="NJC4" s="321"/>
      <c r="NJD4" s="321"/>
      <c r="NJE4" s="321"/>
      <c r="NJF4" s="321"/>
      <c r="NJG4" s="321"/>
      <c r="NJH4" s="321"/>
      <c r="NJI4" s="321"/>
      <c r="NJJ4" s="321"/>
      <c r="NJK4" s="321"/>
      <c r="NJL4" s="321"/>
      <c r="NJM4" s="321"/>
      <c r="NJN4" s="321"/>
      <c r="NJO4" s="321"/>
      <c r="NJP4" s="321"/>
      <c r="NJQ4" s="321"/>
      <c r="NJR4" s="321"/>
      <c r="NJS4" s="321"/>
      <c r="NJT4" s="321"/>
      <c r="NJU4" s="321"/>
      <c r="NJV4" s="321"/>
      <c r="NJW4" s="321"/>
      <c r="NJX4" s="321"/>
      <c r="NJY4" s="321"/>
      <c r="NJZ4" s="321"/>
      <c r="NKA4" s="321"/>
      <c r="NKB4" s="321"/>
      <c r="NKC4" s="321"/>
      <c r="NKD4" s="321"/>
      <c r="NKE4" s="321"/>
      <c r="NKF4" s="321"/>
      <c r="NKG4" s="321"/>
      <c r="NKH4" s="321"/>
      <c r="NKI4" s="321"/>
      <c r="NKJ4" s="321"/>
      <c r="NKK4" s="321"/>
      <c r="NKL4" s="321"/>
      <c r="NKM4" s="321"/>
      <c r="NKN4" s="321"/>
      <c r="NKO4" s="321"/>
      <c r="NKP4" s="321"/>
      <c r="NKQ4" s="321"/>
      <c r="NKR4" s="321"/>
      <c r="NKS4" s="321"/>
      <c r="NKT4" s="321"/>
      <c r="NKU4" s="321"/>
      <c r="NKV4" s="321"/>
      <c r="NKW4" s="321"/>
      <c r="NKX4" s="321"/>
      <c r="NKY4" s="321"/>
      <c r="NKZ4" s="321"/>
      <c r="NLA4" s="321"/>
      <c r="NLB4" s="321"/>
      <c r="NLC4" s="321"/>
      <c r="NLD4" s="321"/>
      <c r="NLE4" s="321"/>
      <c r="NLF4" s="321"/>
      <c r="NLG4" s="321"/>
      <c r="NLH4" s="321"/>
      <c r="NLI4" s="321"/>
      <c r="NLJ4" s="321"/>
      <c r="NLK4" s="321"/>
      <c r="NLL4" s="321"/>
      <c r="NLM4" s="321"/>
      <c r="NLN4" s="321"/>
      <c r="NLO4" s="321"/>
      <c r="NLP4" s="321"/>
      <c r="NLQ4" s="321"/>
      <c r="NLR4" s="321"/>
      <c r="NLS4" s="321"/>
      <c r="NLT4" s="321"/>
      <c r="NLU4" s="321"/>
      <c r="NLV4" s="321"/>
      <c r="NLW4" s="321"/>
      <c r="NLX4" s="321"/>
      <c r="NLY4" s="321"/>
      <c r="NLZ4" s="321"/>
      <c r="NMA4" s="321"/>
      <c r="NMB4" s="321"/>
      <c r="NMC4" s="321"/>
      <c r="NMD4" s="321"/>
      <c r="NME4" s="321"/>
      <c r="NMF4" s="321"/>
      <c r="NMG4" s="321"/>
      <c r="NMH4" s="321"/>
      <c r="NMI4" s="321"/>
      <c r="NMJ4" s="321"/>
      <c r="NMK4" s="321"/>
      <c r="NML4" s="321"/>
      <c r="NMM4" s="321"/>
      <c r="NMN4" s="321"/>
      <c r="NMO4" s="321"/>
      <c r="NMP4" s="321"/>
      <c r="NMQ4" s="321"/>
      <c r="NMR4" s="321"/>
      <c r="NMS4" s="321"/>
      <c r="NMT4" s="321"/>
      <c r="NMU4" s="321"/>
      <c r="NMV4" s="321"/>
      <c r="NMW4" s="321"/>
      <c r="NMX4" s="321"/>
      <c r="NMY4" s="321"/>
      <c r="NMZ4" s="321"/>
      <c r="NNA4" s="321"/>
      <c r="NNB4" s="321"/>
      <c r="NNC4" s="321"/>
      <c r="NND4" s="321"/>
      <c r="NNE4" s="321"/>
      <c r="NNF4" s="321"/>
      <c r="NNG4" s="321"/>
      <c r="NNH4" s="321"/>
      <c r="NNI4" s="321"/>
      <c r="NNJ4" s="321"/>
      <c r="NNK4" s="321"/>
      <c r="NNL4" s="321"/>
      <c r="NNM4" s="321"/>
      <c r="NNN4" s="321"/>
      <c r="NNO4" s="321"/>
      <c r="NNP4" s="321"/>
      <c r="NNQ4" s="321"/>
      <c r="NNR4" s="321"/>
      <c r="NNS4" s="321"/>
      <c r="NNT4" s="321"/>
      <c r="NNU4" s="321"/>
      <c r="NNV4" s="321"/>
      <c r="NNW4" s="321"/>
      <c r="NNX4" s="321"/>
      <c r="NNY4" s="321"/>
      <c r="NNZ4" s="321"/>
      <c r="NOA4" s="321"/>
      <c r="NOB4" s="321"/>
      <c r="NOC4" s="321"/>
      <c r="NOD4" s="321"/>
      <c r="NOE4" s="321"/>
      <c r="NOF4" s="321"/>
      <c r="NOG4" s="321"/>
      <c r="NOH4" s="321"/>
      <c r="NOI4" s="321"/>
      <c r="NOJ4" s="321"/>
      <c r="NOK4" s="321"/>
      <c r="NOL4" s="321"/>
      <c r="NOM4" s="321"/>
      <c r="NON4" s="321"/>
      <c r="NOO4" s="321"/>
      <c r="NOP4" s="321"/>
      <c r="NOQ4" s="321"/>
      <c r="NOR4" s="321"/>
      <c r="NOS4" s="321"/>
      <c r="NOT4" s="321"/>
      <c r="NOU4" s="321"/>
      <c r="NOV4" s="321"/>
      <c r="NOW4" s="321"/>
      <c r="NOX4" s="321"/>
      <c r="NOY4" s="321"/>
      <c r="NOZ4" s="321"/>
      <c r="NPA4" s="321"/>
      <c r="NPB4" s="321"/>
      <c r="NPC4" s="321"/>
      <c r="NPD4" s="321"/>
      <c r="NPE4" s="321"/>
      <c r="NPF4" s="321"/>
      <c r="NPG4" s="321"/>
      <c r="NPH4" s="321"/>
      <c r="NPI4" s="321"/>
      <c r="NPJ4" s="321"/>
      <c r="NPK4" s="321"/>
      <c r="NPL4" s="321"/>
      <c r="NPM4" s="321"/>
      <c r="NPN4" s="321"/>
      <c r="NPO4" s="321"/>
      <c r="NPP4" s="321"/>
      <c r="NPQ4" s="321"/>
      <c r="NPR4" s="321"/>
      <c r="NPS4" s="321"/>
      <c r="NPT4" s="321"/>
      <c r="NPU4" s="321"/>
      <c r="NPV4" s="321"/>
      <c r="NPW4" s="321"/>
      <c r="NPX4" s="321"/>
      <c r="NPY4" s="321"/>
      <c r="NPZ4" s="321"/>
      <c r="NQA4" s="321"/>
      <c r="NQB4" s="321"/>
      <c r="NQC4" s="321"/>
      <c r="NQD4" s="321"/>
      <c r="NQE4" s="321"/>
      <c r="NQF4" s="321"/>
      <c r="NQG4" s="321"/>
      <c r="NQH4" s="321"/>
      <c r="NQI4" s="321"/>
      <c r="NQJ4" s="321"/>
      <c r="NQK4" s="321"/>
      <c r="NQL4" s="321"/>
      <c r="NQM4" s="321"/>
      <c r="NQN4" s="321"/>
      <c r="NQO4" s="321"/>
      <c r="NQP4" s="321"/>
      <c r="NQQ4" s="321"/>
      <c r="NQR4" s="321"/>
      <c r="NQS4" s="321"/>
      <c r="NQT4" s="321"/>
      <c r="NQU4" s="321"/>
      <c r="NQV4" s="321"/>
      <c r="NQW4" s="321"/>
      <c r="NQX4" s="321"/>
      <c r="NQY4" s="321"/>
      <c r="NQZ4" s="321"/>
      <c r="NRA4" s="321"/>
      <c r="NRB4" s="321"/>
      <c r="NRC4" s="321"/>
      <c r="NRD4" s="321"/>
      <c r="NRE4" s="321"/>
      <c r="NRF4" s="321"/>
      <c r="NRG4" s="321"/>
      <c r="NRH4" s="321"/>
      <c r="NRI4" s="321"/>
      <c r="NRJ4" s="321"/>
      <c r="NRK4" s="321"/>
      <c r="NRL4" s="321"/>
      <c r="NRM4" s="321"/>
      <c r="NRN4" s="321"/>
      <c r="NRO4" s="321"/>
      <c r="NRP4" s="321"/>
      <c r="NRQ4" s="321"/>
      <c r="NRR4" s="321"/>
      <c r="NRS4" s="321"/>
      <c r="NRT4" s="321"/>
      <c r="NRU4" s="321"/>
      <c r="NRV4" s="321"/>
      <c r="NRW4" s="321"/>
      <c r="NRX4" s="321"/>
      <c r="NRY4" s="321"/>
      <c r="NRZ4" s="321"/>
      <c r="NSA4" s="321"/>
      <c r="NSB4" s="321"/>
      <c r="NSC4" s="321"/>
      <c r="NSD4" s="321"/>
      <c r="NSE4" s="321"/>
      <c r="NSF4" s="321"/>
      <c r="NSG4" s="321"/>
      <c r="NSH4" s="321"/>
      <c r="NSI4" s="321"/>
      <c r="NSJ4" s="321"/>
      <c r="NSK4" s="321"/>
      <c r="NSL4" s="321"/>
      <c r="NSM4" s="321"/>
      <c r="NSN4" s="321"/>
      <c r="NSO4" s="321"/>
      <c r="NSP4" s="321"/>
      <c r="NSQ4" s="321"/>
      <c r="NSR4" s="321"/>
      <c r="NSS4" s="321"/>
      <c r="NST4" s="321"/>
      <c r="NSU4" s="321"/>
      <c r="NSV4" s="321"/>
      <c r="NSW4" s="321"/>
      <c r="NSX4" s="321"/>
      <c r="NSY4" s="321"/>
      <c r="NSZ4" s="321"/>
      <c r="NTA4" s="321"/>
      <c r="NTB4" s="321"/>
      <c r="NTC4" s="321"/>
      <c r="NTD4" s="321"/>
      <c r="NTE4" s="321"/>
      <c r="NTF4" s="321"/>
      <c r="NTG4" s="321"/>
      <c r="NTH4" s="321"/>
      <c r="NTI4" s="321"/>
      <c r="NTJ4" s="321"/>
      <c r="NTK4" s="321"/>
      <c r="NTL4" s="321"/>
      <c r="NTM4" s="321"/>
      <c r="NTN4" s="321"/>
      <c r="NTO4" s="321"/>
      <c r="NTP4" s="321"/>
      <c r="NTQ4" s="321"/>
      <c r="NTR4" s="321"/>
      <c r="NTS4" s="321"/>
      <c r="NTT4" s="321"/>
      <c r="NTU4" s="321"/>
      <c r="NTV4" s="321"/>
      <c r="NTW4" s="321"/>
      <c r="NTX4" s="321"/>
      <c r="NTY4" s="321"/>
      <c r="NTZ4" s="321"/>
      <c r="NUA4" s="321"/>
      <c r="NUB4" s="321"/>
      <c r="NUC4" s="321"/>
      <c r="NUD4" s="321"/>
      <c r="NUE4" s="321"/>
      <c r="NUF4" s="321"/>
      <c r="NUG4" s="321"/>
      <c r="NUH4" s="321"/>
      <c r="NUI4" s="321"/>
      <c r="NUJ4" s="321"/>
      <c r="NUK4" s="321"/>
      <c r="NUL4" s="321"/>
      <c r="NUM4" s="321"/>
      <c r="NUN4" s="321"/>
      <c r="NUO4" s="321"/>
      <c r="NUP4" s="321"/>
      <c r="NUQ4" s="321"/>
      <c r="NUR4" s="321"/>
      <c r="NUS4" s="321"/>
      <c r="NUT4" s="321"/>
      <c r="NUU4" s="321"/>
      <c r="NUV4" s="321"/>
      <c r="NUW4" s="321"/>
      <c r="NUX4" s="321"/>
      <c r="NUY4" s="321"/>
      <c r="NUZ4" s="321"/>
      <c r="NVA4" s="321"/>
      <c r="NVB4" s="321"/>
      <c r="NVC4" s="321"/>
      <c r="NVD4" s="321"/>
      <c r="NVE4" s="321"/>
      <c r="NVF4" s="321"/>
      <c r="NVG4" s="321"/>
      <c r="NVH4" s="321"/>
      <c r="NVI4" s="321"/>
      <c r="NVJ4" s="321"/>
      <c r="NVK4" s="321"/>
      <c r="NVL4" s="321"/>
      <c r="NVM4" s="321"/>
      <c r="NVN4" s="321"/>
      <c r="NVO4" s="321"/>
      <c r="NVP4" s="321"/>
      <c r="NVQ4" s="321"/>
      <c r="NVR4" s="321"/>
      <c r="NVS4" s="321"/>
      <c r="NVT4" s="321"/>
      <c r="NVU4" s="321"/>
      <c r="NVV4" s="321"/>
      <c r="NVW4" s="321"/>
      <c r="NVX4" s="321"/>
      <c r="NVY4" s="321"/>
      <c r="NVZ4" s="321"/>
      <c r="NWA4" s="321"/>
      <c r="NWB4" s="321"/>
      <c r="NWC4" s="321"/>
      <c r="NWD4" s="321"/>
      <c r="NWE4" s="321"/>
      <c r="NWF4" s="321"/>
      <c r="NWG4" s="321"/>
      <c r="NWH4" s="321"/>
      <c r="NWI4" s="321"/>
      <c r="NWJ4" s="321"/>
      <c r="NWK4" s="321"/>
      <c r="NWL4" s="321"/>
      <c r="NWM4" s="321"/>
      <c r="NWN4" s="321"/>
      <c r="NWO4" s="321"/>
      <c r="NWP4" s="321"/>
      <c r="NWQ4" s="321"/>
      <c r="NWR4" s="321"/>
      <c r="NWS4" s="321"/>
      <c r="NWT4" s="321"/>
      <c r="NWU4" s="321"/>
      <c r="NWV4" s="321"/>
      <c r="NWW4" s="321"/>
      <c r="NWX4" s="321"/>
      <c r="NWY4" s="321"/>
      <c r="NWZ4" s="321"/>
      <c r="NXA4" s="321"/>
      <c r="NXB4" s="321"/>
      <c r="NXC4" s="321"/>
      <c r="NXD4" s="321"/>
      <c r="NXE4" s="321"/>
      <c r="NXF4" s="321"/>
      <c r="NXG4" s="321"/>
      <c r="NXH4" s="321"/>
      <c r="NXI4" s="321"/>
      <c r="NXJ4" s="321"/>
      <c r="NXK4" s="321"/>
      <c r="NXL4" s="321"/>
      <c r="NXM4" s="321"/>
      <c r="NXN4" s="321"/>
      <c r="NXO4" s="321"/>
      <c r="NXP4" s="321"/>
      <c r="NXQ4" s="321"/>
      <c r="NXR4" s="321"/>
      <c r="NXS4" s="321"/>
      <c r="NXT4" s="321"/>
      <c r="NXU4" s="321"/>
      <c r="NXV4" s="321"/>
      <c r="NXW4" s="321"/>
      <c r="NXX4" s="321"/>
      <c r="NXY4" s="321"/>
      <c r="NXZ4" s="321"/>
      <c r="NYA4" s="321"/>
      <c r="NYB4" s="321"/>
      <c r="NYC4" s="321"/>
      <c r="NYD4" s="321"/>
      <c r="NYE4" s="321"/>
      <c r="NYF4" s="321"/>
      <c r="NYG4" s="321"/>
      <c r="NYH4" s="321"/>
      <c r="NYI4" s="321"/>
      <c r="NYJ4" s="321"/>
      <c r="NYK4" s="321"/>
      <c r="NYL4" s="321"/>
      <c r="NYM4" s="321"/>
      <c r="NYN4" s="321"/>
      <c r="NYO4" s="321"/>
      <c r="NYP4" s="321"/>
      <c r="NYQ4" s="321"/>
      <c r="NYR4" s="321"/>
      <c r="NYS4" s="321"/>
      <c r="NYT4" s="321"/>
      <c r="NYU4" s="321"/>
      <c r="NYV4" s="321"/>
      <c r="NYW4" s="321"/>
      <c r="NYX4" s="321"/>
      <c r="NYY4" s="321"/>
      <c r="NYZ4" s="321"/>
      <c r="NZA4" s="321"/>
      <c r="NZB4" s="321"/>
      <c r="NZC4" s="321"/>
      <c r="NZD4" s="321"/>
      <c r="NZE4" s="321"/>
      <c r="NZF4" s="321"/>
      <c r="NZG4" s="321"/>
      <c r="NZH4" s="321"/>
      <c r="NZI4" s="321"/>
      <c r="NZJ4" s="321"/>
      <c r="NZK4" s="321"/>
      <c r="NZL4" s="321"/>
      <c r="NZM4" s="321"/>
      <c r="NZN4" s="321"/>
      <c r="NZO4" s="321"/>
      <c r="NZP4" s="321"/>
      <c r="NZQ4" s="321"/>
      <c r="NZR4" s="321"/>
      <c r="NZS4" s="321"/>
      <c r="NZT4" s="321"/>
      <c r="NZU4" s="321"/>
      <c r="NZV4" s="321"/>
      <c r="NZW4" s="321"/>
      <c r="NZX4" s="321"/>
      <c r="NZY4" s="321"/>
      <c r="NZZ4" s="321"/>
      <c r="OAA4" s="321"/>
      <c r="OAB4" s="321"/>
      <c r="OAC4" s="321"/>
      <c r="OAD4" s="321"/>
      <c r="OAE4" s="321"/>
      <c r="OAF4" s="321"/>
      <c r="OAG4" s="321"/>
      <c r="OAH4" s="321"/>
      <c r="OAI4" s="321"/>
      <c r="OAJ4" s="321"/>
      <c r="OAK4" s="321"/>
      <c r="OAL4" s="321"/>
      <c r="OAM4" s="321"/>
      <c r="OAN4" s="321"/>
      <c r="OAO4" s="321"/>
      <c r="OAP4" s="321"/>
      <c r="OAQ4" s="321"/>
      <c r="OAR4" s="321"/>
      <c r="OAS4" s="321"/>
      <c r="OAT4" s="321"/>
      <c r="OAU4" s="321"/>
      <c r="OAV4" s="321"/>
      <c r="OAW4" s="321"/>
      <c r="OAX4" s="321"/>
      <c r="OAY4" s="321"/>
      <c r="OAZ4" s="321"/>
      <c r="OBA4" s="321"/>
      <c r="OBB4" s="321"/>
      <c r="OBC4" s="321"/>
      <c r="OBD4" s="321"/>
      <c r="OBE4" s="321"/>
      <c r="OBF4" s="321"/>
      <c r="OBG4" s="321"/>
      <c r="OBH4" s="321"/>
      <c r="OBI4" s="321"/>
      <c r="OBJ4" s="321"/>
      <c r="OBK4" s="321"/>
      <c r="OBL4" s="321"/>
      <c r="OBM4" s="321"/>
      <c r="OBN4" s="321"/>
      <c r="OBO4" s="321"/>
      <c r="OBP4" s="321"/>
      <c r="OBQ4" s="321"/>
      <c r="OBR4" s="321"/>
      <c r="OBS4" s="321"/>
      <c r="OBT4" s="321"/>
      <c r="OBU4" s="321"/>
      <c r="OBV4" s="321"/>
      <c r="OBW4" s="321"/>
      <c r="OBX4" s="321"/>
      <c r="OBY4" s="321"/>
      <c r="OBZ4" s="321"/>
      <c r="OCA4" s="321"/>
      <c r="OCB4" s="321"/>
      <c r="OCC4" s="321"/>
      <c r="OCD4" s="321"/>
      <c r="OCE4" s="321"/>
      <c r="OCF4" s="321"/>
      <c r="OCG4" s="321"/>
      <c r="OCH4" s="321"/>
      <c r="OCI4" s="321"/>
      <c r="OCJ4" s="321"/>
      <c r="OCK4" s="321"/>
      <c r="OCL4" s="321"/>
      <c r="OCM4" s="321"/>
      <c r="OCN4" s="321"/>
      <c r="OCO4" s="321"/>
      <c r="OCP4" s="321"/>
      <c r="OCQ4" s="321"/>
      <c r="OCR4" s="321"/>
      <c r="OCS4" s="321"/>
      <c r="OCT4" s="321"/>
      <c r="OCU4" s="321"/>
      <c r="OCV4" s="321"/>
      <c r="OCW4" s="321"/>
      <c r="OCX4" s="321"/>
      <c r="OCY4" s="321"/>
      <c r="OCZ4" s="321"/>
      <c r="ODA4" s="321"/>
      <c r="ODB4" s="321"/>
      <c r="ODC4" s="321"/>
      <c r="ODD4" s="321"/>
      <c r="ODE4" s="321"/>
      <c r="ODF4" s="321"/>
      <c r="ODG4" s="321"/>
      <c r="ODH4" s="321"/>
      <c r="ODI4" s="321"/>
      <c r="ODJ4" s="321"/>
      <c r="ODK4" s="321"/>
      <c r="ODL4" s="321"/>
      <c r="ODM4" s="321"/>
      <c r="ODN4" s="321"/>
      <c r="ODO4" s="321"/>
      <c r="ODP4" s="321"/>
      <c r="ODQ4" s="321"/>
      <c r="ODR4" s="321"/>
      <c r="ODS4" s="321"/>
      <c r="ODT4" s="321"/>
      <c r="ODU4" s="321"/>
      <c r="ODV4" s="321"/>
      <c r="ODW4" s="321"/>
      <c r="ODX4" s="321"/>
      <c r="ODY4" s="321"/>
      <c r="ODZ4" s="321"/>
      <c r="OEA4" s="321"/>
      <c r="OEB4" s="321"/>
      <c r="OEC4" s="321"/>
      <c r="OED4" s="321"/>
      <c r="OEE4" s="321"/>
      <c r="OEF4" s="321"/>
      <c r="OEG4" s="321"/>
      <c r="OEH4" s="321"/>
      <c r="OEI4" s="321"/>
      <c r="OEJ4" s="321"/>
      <c r="OEK4" s="321"/>
      <c r="OEL4" s="321"/>
      <c r="OEM4" s="321"/>
      <c r="OEN4" s="321"/>
      <c r="OEO4" s="321"/>
      <c r="OEP4" s="321"/>
      <c r="OEQ4" s="321"/>
      <c r="OER4" s="321"/>
      <c r="OES4" s="321"/>
      <c r="OET4" s="321"/>
      <c r="OEU4" s="321"/>
      <c r="OEV4" s="321"/>
      <c r="OEW4" s="321"/>
      <c r="OEX4" s="321"/>
      <c r="OEY4" s="321"/>
      <c r="OEZ4" s="321"/>
      <c r="OFA4" s="321"/>
      <c r="OFB4" s="321"/>
      <c r="OFC4" s="321"/>
      <c r="OFD4" s="321"/>
      <c r="OFE4" s="321"/>
      <c r="OFF4" s="321"/>
      <c r="OFG4" s="321"/>
      <c r="OFH4" s="321"/>
      <c r="OFI4" s="321"/>
      <c r="OFJ4" s="321"/>
      <c r="OFK4" s="321"/>
      <c r="OFL4" s="321"/>
      <c r="OFM4" s="321"/>
      <c r="OFN4" s="321"/>
      <c r="OFO4" s="321"/>
      <c r="OFP4" s="321"/>
      <c r="OFQ4" s="321"/>
      <c r="OFR4" s="321"/>
      <c r="OFS4" s="321"/>
      <c r="OFT4" s="321"/>
      <c r="OFU4" s="321"/>
      <c r="OFV4" s="321"/>
      <c r="OFW4" s="321"/>
      <c r="OFX4" s="321"/>
      <c r="OFY4" s="321"/>
      <c r="OFZ4" s="321"/>
      <c r="OGA4" s="321"/>
      <c r="OGB4" s="321"/>
      <c r="OGC4" s="321"/>
      <c r="OGD4" s="321"/>
      <c r="OGE4" s="321"/>
      <c r="OGF4" s="321"/>
      <c r="OGG4" s="321"/>
      <c r="OGH4" s="321"/>
      <c r="OGI4" s="321"/>
      <c r="OGJ4" s="321"/>
      <c r="OGK4" s="321"/>
      <c r="OGL4" s="321"/>
      <c r="OGM4" s="321"/>
      <c r="OGN4" s="321"/>
      <c r="OGO4" s="321"/>
      <c r="OGP4" s="321"/>
      <c r="OGQ4" s="321"/>
      <c r="OGR4" s="321"/>
      <c r="OGS4" s="321"/>
      <c r="OGT4" s="321"/>
      <c r="OGU4" s="321"/>
      <c r="OGV4" s="321"/>
      <c r="OGW4" s="321"/>
      <c r="OGX4" s="321"/>
      <c r="OGY4" s="321"/>
      <c r="OGZ4" s="321"/>
      <c r="OHA4" s="321"/>
      <c r="OHB4" s="321"/>
      <c r="OHC4" s="321"/>
      <c r="OHD4" s="321"/>
      <c r="OHE4" s="321"/>
      <c r="OHF4" s="321"/>
      <c r="OHG4" s="321"/>
      <c r="OHH4" s="321"/>
      <c r="OHI4" s="321"/>
      <c r="OHJ4" s="321"/>
      <c r="OHK4" s="321"/>
      <c r="OHL4" s="321"/>
      <c r="OHM4" s="321"/>
      <c r="OHN4" s="321"/>
      <c r="OHO4" s="321"/>
      <c r="OHP4" s="321"/>
      <c r="OHQ4" s="321"/>
      <c r="OHR4" s="321"/>
      <c r="OHS4" s="321"/>
      <c r="OHT4" s="321"/>
      <c r="OHU4" s="321"/>
      <c r="OHV4" s="321"/>
      <c r="OHW4" s="321"/>
      <c r="OHX4" s="321"/>
      <c r="OHY4" s="321"/>
      <c r="OHZ4" s="321"/>
      <c r="OIA4" s="321"/>
      <c r="OIB4" s="321"/>
      <c r="OIC4" s="321"/>
      <c r="OID4" s="321"/>
      <c r="OIE4" s="321"/>
      <c r="OIF4" s="321"/>
      <c r="OIG4" s="321"/>
      <c r="OIH4" s="321"/>
      <c r="OII4" s="321"/>
      <c r="OIJ4" s="321"/>
      <c r="OIK4" s="321"/>
      <c r="OIL4" s="321"/>
      <c r="OIM4" s="321"/>
      <c r="OIN4" s="321"/>
      <c r="OIO4" s="321"/>
      <c r="OIP4" s="321"/>
      <c r="OIQ4" s="321"/>
      <c r="OIR4" s="321"/>
      <c r="OIS4" s="321"/>
      <c r="OIT4" s="321"/>
      <c r="OIU4" s="321"/>
      <c r="OIV4" s="321"/>
      <c r="OIW4" s="321"/>
      <c r="OIX4" s="321"/>
      <c r="OIY4" s="321"/>
      <c r="OIZ4" s="321"/>
      <c r="OJA4" s="321"/>
      <c r="OJB4" s="321"/>
      <c r="OJC4" s="321"/>
      <c r="OJD4" s="321"/>
      <c r="OJE4" s="321"/>
      <c r="OJF4" s="321"/>
      <c r="OJG4" s="321"/>
      <c r="OJH4" s="321"/>
      <c r="OJI4" s="321"/>
      <c r="OJJ4" s="321"/>
      <c r="OJK4" s="321"/>
      <c r="OJL4" s="321"/>
      <c r="OJM4" s="321"/>
      <c r="OJN4" s="321"/>
      <c r="OJO4" s="321"/>
      <c r="OJP4" s="321"/>
      <c r="OJQ4" s="321"/>
      <c r="OJR4" s="321"/>
      <c r="OJS4" s="321"/>
      <c r="OJT4" s="321"/>
      <c r="OJU4" s="321"/>
      <c r="OJV4" s="321"/>
      <c r="OJW4" s="321"/>
      <c r="OJX4" s="321"/>
      <c r="OJY4" s="321"/>
      <c r="OJZ4" s="321"/>
      <c r="OKA4" s="321"/>
      <c r="OKB4" s="321"/>
      <c r="OKC4" s="321"/>
      <c r="OKD4" s="321"/>
      <c r="OKE4" s="321"/>
      <c r="OKF4" s="321"/>
      <c r="OKG4" s="321"/>
      <c r="OKH4" s="321"/>
      <c r="OKI4" s="321"/>
      <c r="OKJ4" s="321"/>
      <c r="OKK4" s="321"/>
      <c r="OKL4" s="321"/>
      <c r="OKM4" s="321"/>
      <c r="OKN4" s="321"/>
      <c r="OKO4" s="321"/>
      <c r="OKP4" s="321"/>
      <c r="OKQ4" s="321"/>
      <c r="OKR4" s="321"/>
      <c r="OKS4" s="321"/>
      <c r="OKT4" s="321"/>
      <c r="OKU4" s="321"/>
      <c r="OKV4" s="321"/>
      <c r="OKW4" s="321"/>
      <c r="OKX4" s="321"/>
      <c r="OKY4" s="321"/>
      <c r="OKZ4" s="321"/>
      <c r="OLA4" s="321"/>
      <c r="OLB4" s="321"/>
      <c r="OLC4" s="321"/>
      <c r="OLD4" s="321"/>
      <c r="OLE4" s="321"/>
      <c r="OLF4" s="321"/>
      <c r="OLG4" s="321"/>
      <c r="OLH4" s="321"/>
      <c r="OLI4" s="321"/>
      <c r="OLJ4" s="321"/>
      <c r="OLK4" s="321"/>
      <c r="OLL4" s="321"/>
      <c r="OLM4" s="321"/>
      <c r="OLN4" s="321"/>
      <c r="OLO4" s="321"/>
      <c r="OLP4" s="321"/>
      <c r="OLQ4" s="321"/>
      <c r="OLR4" s="321"/>
      <c r="OLS4" s="321"/>
      <c r="OLT4" s="321"/>
      <c r="OLU4" s="321"/>
      <c r="OLV4" s="321"/>
      <c r="OLW4" s="321"/>
      <c r="OLX4" s="321"/>
      <c r="OLY4" s="321"/>
      <c r="OLZ4" s="321"/>
      <c r="OMA4" s="321"/>
      <c r="OMB4" s="321"/>
      <c r="OMC4" s="321"/>
      <c r="OMD4" s="321"/>
      <c r="OME4" s="321"/>
      <c r="OMF4" s="321"/>
      <c r="OMG4" s="321"/>
      <c r="OMH4" s="321"/>
      <c r="OMI4" s="321"/>
      <c r="OMJ4" s="321"/>
      <c r="OMK4" s="321"/>
      <c r="OML4" s="321"/>
      <c r="OMM4" s="321"/>
      <c r="OMN4" s="321"/>
      <c r="OMO4" s="321"/>
      <c r="OMP4" s="321"/>
      <c r="OMQ4" s="321"/>
      <c r="OMR4" s="321"/>
      <c r="OMS4" s="321"/>
      <c r="OMT4" s="321"/>
      <c r="OMU4" s="321"/>
      <c r="OMV4" s="321"/>
      <c r="OMW4" s="321"/>
      <c r="OMX4" s="321"/>
      <c r="OMY4" s="321"/>
      <c r="OMZ4" s="321"/>
      <c r="ONA4" s="321"/>
      <c r="ONB4" s="321"/>
      <c r="ONC4" s="321"/>
      <c r="OND4" s="321"/>
      <c r="ONE4" s="321"/>
      <c r="ONF4" s="321"/>
      <c r="ONG4" s="321"/>
      <c r="ONH4" s="321"/>
      <c r="ONI4" s="321"/>
      <c r="ONJ4" s="321"/>
      <c r="ONK4" s="321"/>
      <c r="ONL4" s="321"/>
      <c r="ONM4" s="321"/>
      <c r="ONN4" s="321"/>
      <c r="ONO4" s="321"/>
      <c r="ONP4" s="321"/>
      <c r="ONQ4" s="321"/>
      <c r="ONR4" s="321"/>
      <c r="ONS4" s="321"/>
      <c r="ONT4" s="321"/>
      <c r="ONU4" s="321"/>
      <c r="ONV4" s="321"/>
      <c r="ONW4" s="321"/>
      <c r="ONX4" s="321"/>
      <c r="ONY4" s="321"/>
      <c r="ONZ4" s="321"/>
      <c r="OOA4" s="321"/>
      <c r="OOB4" s="321"/>
      <c r="OOC4" s="321"/>
      <c r="OOD4" s="321"/>
      <c r="OOE4" s="321"/>
      <c r="OOF4" s="321"/>
      <c r="OOG4" s="321"/>
      <c r="OOH4" s="321"/>
      <c r="OOI4" s="321"/>
      <c r="OOJ4" s="321"/>
      <c r="OOK4" s="321"/>
      <c r="OOL4" s="321"/>
      <c r="OOM4" s="321"/>
      <c r="OON4" s="321"/>
      <c r="OOO4" s="321"/>
      <c r="OOP4" s="321"/>
      <c r="OOQ4" s="321"/>
      <c r="OOR4" s="321"/>
      <c r="OOS4" s="321"/>
      <c r="OOT4" s="321"/>
      <c r="OOU4" s="321"/>
      <c r="OOV4" s="321"/>
      <c r="OOW4" s="321"/>
      <c r="OOX4" s="321"/>
      <c r="OOY4" s="321"/>
      <c r="OOZ4" s="321"/>
      <c r="OPA4" s="321"/>
      <c r="OPB4" s="321"/>
      <c r="OPC4" s="321"/>
      <c r="OPD4" s="321"/>
      <c r="OPE4" s="321"/>
      <c r="OPF4" s="321"/>
      <c r="OPG4" s="321"/>
      <c r="OPH4" s="321"/>
      <c r="OPI4" s="321"/>
      <c r="OPJ4" s="321"/>
      <c r="OPK4" s="321"/>
      <c r="OPL4" s="321"/>
      <c r="OPM4" s="321"/>
      <c r="OPN4" s="321"/>
      <c r="OPO4" s="321"/>
      <c r="OPP4" s="321"/>
      <c r="OPQ4" s="321"/>
      <c r="OPR4" s="321"/>
      <c r="OPS4" s="321"/>
      <c r="OPT4" s="321"/>
      <c r="OPU4" s="321"/>
      <c r="OPV4" s="321"/>
      <c r="OPW4" s="321"/>
      <c r="OPX4" s="321"/>
      <c r="OPY4" s="321"/>
      <c r="OPZ4" s="321"/>
      <c r="OQA4" s="321"/>
      <c r="OQB4" s="321"/>
      <c r="OQC4" s="321"/>
      <c r="OQD4" s="321"/>
      <c r="OQE4" s="321"/>
      <c r="OQF4" s="321"/>
      <c r="OQG4" s="321"/>
      <c r="OQH4" s="321"/>
      <c r="OQI4" s="321"/>
      <c r="OQJ4" s="321"/>
      <c r="OQK4" s="321"/>
      <c r="OQL4" s="321"/>
      <c r="OQM4" s="321"/>
      <c r="OQN4" s="321"/>
      <c r="OQO4" s="321"/>
      <c r="OQP4" s="321"/>
      <c r="OQQ4" s="321"/>
      <c r="OQR4" s="321"/>
      <c r="OQS4" s="321"/>
      <c r="OQT4" s="321"/>
      <c r="OQU4" s="321"/>
      <c r="OQV4" s="321"/>
      <c r="OQW4" s="321"/>
      <c r="OQX4" s="321"/>
      <c r="OQY4" s="321"/>
      <c r="OQZ4" s="321"/>
      <c r="ORA4" s="321"/>
      <c r="ORB4" s="321"/>
      <c r="ORC4" s="321"/>
      <c r="ORD4" s="321"/>
      <c r="ORE4" s="321"/>
      <c r="ORF4" s="321"/>
      <c r="ORG4" s="321"/>
      <c r="ORH4" s="321"/>
      <c r="ORI4" s="321"/>
      <c r="ORJ4" s="321"/>
      <c r="ORK4" s="321"/>
      <c r="ORL4" s="321"/>
      <c r="ORM4" s="321"/>
      <c r="ORN4" s="321"/>
      <c r="ORO4" s="321"/>
      <c r="ORP4" s="321"/>
      <c r="ORQ4" s="321"/>
      <c r="ORR4" s="321"/>
      <c r="ORS4" s="321"/>
      <c r="ORT4" s="321"/>
      <c r="ORU4" s="321"/>
      <c r="ORV4" s="321"/>
      <c r="ORW4" s="321"/>
      <c r="ORX4" s="321"/>
      <c r="ORY4" s="321"/>
      <c r="ORZ4" s="321"/>
      <c r="OSA4" s="321"/>
      <c r="OSB4" s="321"/>
      <c r="OSC4" s="321"/>
      <c r="OSD4" s="321"/>
      <c r="OSE4" s="321"/>
      <c r="OSF4" s="321"/>
      <c r="OSG4" s="321"/>
      <c r="OSH4" s="321"/>
      <c r="OSI4" s="321"/>
      <c r="OSJ4" s="321"/>
      <c r="OSK4" s="321"/>
      <c r="OSL4" s="321"/>
      <c r="OSM4" s="321"/>
      <c r="OSN4" s="321"/>
      <c r="OSO4" s="321"/>
      <c r="OSP4" s="321"/>
      <c r="OSQ4" s="321"/>
      <c r="OSR4" s="321"/>
      <c r="OSS4" s="321"/>
      <c r="OST4" s="321"/>
      <c r="OSU4" s="321"/>
      <c r="OSV4" s="321"/>
      <c r="OSW4" s="321"/>
      <c r="OSX4" s="321"/>
      <c r="OSY4" s="321"/>
      <c r="OSZ4" s="321"/>
      <c r="OTA4" s="321"/>
      <c r="OTB4" s="321"/>
      <c r="OTC4" s="321"/>
      <c r="OTD4" s="321"/>
      <c r="OTE4" s="321"/>
      <c r="OTF4" s="321"/>
      <c r="OTG4" s="321"/>
      <c r="OTH4" s="321"/>
      <c r="OTI4" s="321"/>
      <c r="OTJ4" s="321"/>
      <c r="OTK4" s="321"/>
      <c r="OTL4" s="321"/>
      <c r="OTM4" s="321"/>
      <c r="OTN4" s="321"/>
      <c r="OTO4" s="321"/>
      <c r="OTP4" s="321"/>
      <c r="OTQ4" s="321"/>
      <c r="OTR4" s="321"/>
      <c r="OTS4" s="321"/>
      <c r="OTT4" s="321"/>
      <c r="OTU4" s="321"/>
      <c r="OTV4" s="321"/>
      <c r="OTW4" s="321"/>
      <c r="OTX4" s="321"/>
      <c r="OTY4" s="321"/>
      <c r="OTZ4" s="321"/>
      <c r="OUA4" s="321"/>
      <c r="OUB4" s="321"/>
      <c r="OUC4" s="321"/>
      <c r="OUD4" s="321"/>
      <c r="OUE4" s="321"/>
      <c r="OUF4" s="321"/>
      <c r="OUG4" s="321"/>
      <c r="OUH4" s="321"/>
      <c r="OUI4" s="321"/>
      <c r="OUJ4" s="321"/>
      <c r="OUK4" s="321"/>
      <c r="OUL4" s="321"/>
      <c r="OUM4" s="321"/>
      <c r="OUN4" s="321"/>
      <c r="OUO4" s="321"/>
      <c r="OUP4" s="321"/>
      <c r="OUQ4" s="321"/>
      <c r="OUR4" s="321"/>
      <c r="OUS4" s="321"/>
      <c r="OUT4" s="321"/>
      <c r="OUU4" s="321"/>
      <c r="OUV4" s="321"/>
      <c r="OUW4" s="321"/>
      <c r="OUX4" s="321"/>
      <c r="OUY4" s="321"/>
      <c r="OUZ4" s="321"/>
      <c r="OVA4" s="321"/>
      <c r="OVB4" s="321"/>
      <c r="OVC4" s="321"/>
      <c r="OVD4" s="321"/>
      <c r="OVE4" s="321"/>
      <c r="OVF4" s="321"/>
      <c r="OVG4" s="321"/>
      <c r="OVH4" s="321"/>
      <c r="OVI4" s="321"/>
      <c r="OVJ4" s="321"/>
      <c r="OVK4" s="321"/>
      <c r="OVL4" s="321"/>
      <c r="OVM4" s="321"/>
      <c r="OVN4" s="321"/>
      <c r="OVO4" s="321"/>
      <c r="OVP4" s="321"/>
      <c r="OVQ4" s="321"/>
      <c r="OVR4" s="321"/>
      <c r="OVS4" s="321"/>
      <c r="OVT4" s="321"/>
      <c r="OVU4" s="321"/>
      <c r="OVV4" s="321"/>
      <c r="OVW4" s="321"/>
      <c r="OVX4" s="321"/>
      <c r="OVY4" s="321"/>
      <c r="OVZ4" s="321"/>
      <c r="OWA4" s="321"/>
      <c r="OWB4" s="321"/>
      <c r="OWC4" s="321"/>
      <c r="OWD4" s="321"/>
      <c r="OWE4" s="321"/>
      <c r="OWF4" s="321"/>
      <c r="OWG4" s="321"/>
      <c r="OWH4" s="321"/>
      <c r="OWI4" s="321"/>
      <c r="OWJ4" s="321"/>
      <c r="OWK4" s="321"/>
      <c r="OWL4" s="321"/>
      <c r="OWM4" s="321"/>
      <c r="OWN4" s="321"/>
      <c r="OWO4" s="321"/>
      <c r="OWP4" s="321"/>
      <c r="OWQ4" s="321"/>
      <c r="OWR4" s="321"/>
      <c r="OWS4" s="321"/>
      <c r="OWT4" s="321"/>
      <c r="OWU4" s="321"/>
      <c r="OWV4" s="321"/>
      <c r="OWW4" s="321"/>
      <c r="OWX4" s="321"/>
      <c r="OWY4" s="321"/>
      <c r="OWZ4" s="321"/>
      <c r="OXA4" s="321"/>
      <c r="OXB4" s="321"/>
      <c r="OXC4" s="321"/>
      <c r="OXD4" s="321"/>
      <c r="OXE4" s="321"/>
      <c r="OXF4" s="321"/>
      <c r="OXG4" s="321"/>
      <c r="OXH4" s="321"/>
      <c r="OXI4" s="321"/>
      <c r="OXJ4" s="321"/>
      <c r="OXK4" s="321"/>
      <c r="OXL4" s="321"/>
      <c r="OXM4" s="321"/>
      <c r="OXN4" s="321"/>
      <c r="OXO4" s="321"/>
      <c r="OXP4" s="321"/>
      <c r="OXQ4" s="321"/>
      <c r="OXR4" s="321"/>
      <c r="OXS4" s="321"/>
      <c r="OXT4" s="321"/>
      <c r="OXU4" s="321"/>
      <c r="OXV4" s="321"/>
      <c r="OXW4" s="321"/>
      <c r="OXX4" s="321"/>
      <c r="OXY4" s="321"/>
      <c r="OXZ4" s="321"/>
      <c r="OYA4" s="321"/>
      <c r="OYB4" s="321"/>
      <c r="OYC4" s="321"/>
      <c r="OYD4" s="321"/>
      <c r="OYE4" s="321"/>
      <c r="OYF4" s="321"/>
      <c r="OYG4" s="321"/>
      <c r="OYH4" s="321"/>
      <c r="OYI4" s="321"/>
      <c r="OYJ4" s="321"/>
      <c r="OYK4" s="321"/>
      <c r="OYL4" s="321"/>
      <c r="OYM4" s="321"/>
      <c r="OYN4" s="321"/>
      <c r="OYO4" s="321"/>
      <c r="OYP4" s="321"/>
      <c r="OYQ4" s="321"/>
      <c r="OYR4" s="321"/>
      <c r="OYS4" s="321"/>
      <c r="OYT4" s="321"/>
      <c r="OYU4" s="321"/>
      <c r="OYV4" s="321"/>
      <c r="OYW4" s="321"/>
      <c r="OYX4" s="321"/>
      <c r="OYY4" s="321"/>
      <c r="OYZ4" s="321"/>
      <c r="OZA4" s="321"/>
      <c r="OZB4" s="321"/>
      <c r="OZC4" s="321"/>
      <c r="OZD4" s="321"/>
      <c r="OZE4" s="321"/>
      <c r="OZF4" s="321"/>
      <c r="OZG4" s="321"/>
      <c r="OZH4" s="321"/>
      <c r="OZI4" s="321"/>
      <c r="OZJ4" s="321"/>
      <c r="OZK4" s="321"/>
      <c r="OZL4" s="321"/>
      <c r="OZM4" s="321"/>
      <c r="OZN4" s="321"/>
      <c r="OZO4" s="321"/>
      <c r="OZP4" s="321"/>
      <c r="OZQ4" s="321"/>
      <c r="OZR4" s="321"/>
      <c r="OZS4" s="321"/>
      <c r="OZT4" s="321"/>
      <c r="OZU4" s="321"/>
      <c r="OZV4" s="321"/>
      <c r="OZW4" s="321"/>
      <c r="OZX4" s="321"/>
      <c r="OZY4" s="321"/>
      <c r="OZZ4" s="321"/>
      <c r="PAA4" s="321"/>
      <c r="PAB4" s="321"/>
      <c r="PAC4" s="321"/>
      <c r="PAD4" s="321"/>
      <c r="PAE4" s="321"/>
      <c r="PAF4" s="321"/>
      <c r="PAG4" s="321"/>
      <c r="PAH4" s="321"/>
      <c r="PAI4" s="321"/>
      <c r="PAJ4" s="321"/>
      <c r="PAK4" s="321"/>
      <c r="PAL4" s="321"/>
      <c r="PAM4" s="321"/>
      <c r="PAN4" s="321"/>
      <c r="PAO4" s="321"/>
      <c r="PAP4" s="321"/>
      <c r="PAQ4" s="321"/>
      <c r="PAR4" s="321"/>
      <c r="PAS4" s="321"/>
      <c r="PAT4" s="321"/>
      <c r="PAU4" s="321"/>
      <c r="PAV4" s="321"/>
      <c r="PAW4" s="321"/>
      <c r="PAX4" s="321"/>
      <c r="PAY4" s="321"/>
      <c r="PAZ4" s="321"/>
      <c r="PBA4" s="321"/>
      <c r="PBB4" s="321"/>
      <c r="PBC4" s="321"/>
      <c r="PBD4" s="321"/>
      <c r="PBE4" s="321"/>
      <c r="PBF4" s="321"/>
      <c r="PBG4" s="321"/>
      <c r="PBH4" s="321"/>
      <c r="PBI4" s="321"/>
      <c r="PBJ4" s="321"/>
      <c r="PBK4" s="321"/>
      <c r="PBL4" s="321"/>
      <c r="PBM4" s="321"/>
      <c r="PBN4" s="321"/>
      <c r="PBO4" s="321"/>
      <c r="PBP4" s="321"/>
      <c r="PBQ4" s="321"/>
      <c r="PBR4" s="321"/>
      <c r="PBS4" s="321"/>
      <c r="PBT4" s="321"/>
      <c r="PBU4" s="321"/>
      <c r="PBV4" s="321"/>
      <c r="PBW4" s="321"/>
      <c r="PBX4" s="321"/>
      <c r="PBY4" s="321"/>
      <c r="PBZ4" s="321"/>
      <c r="PCA4" s="321"/>
      <c r="PCB4" s="321"/>
      <c r="PCC4" s="321"/>
      <c r="PCD4" s="321"/>
      <c r="PCE4" s="321"/>
      <c r="PCF4" s="321"/>
      <c r="PCG4" s="321"/>
      <c r="PCH4" s="321"/>
      <c r="PCI4" s="321"/>
      <c r="PCJ4" s="321"/>
      <c r="PCK4" s="321"/>
      <c r="PCL4" s="321"/>
      <c r="PCM4" s="321"/>
      <c r="PCN4" s="321"/>
      <c r="PCO4" s="321"/>
      <c r="PCP4" s="321"/>
      <c r="PCQ4" s="321"/>
      <c r="PCR4" s="321"/>
      <c r="PCS4" s="321"/>
      <c r="PCT4" s="321"/>
      <c r="PCU4" s="321"/>
      <c r="PCV4" s="321"/>
      <c r="PCW4" s="321"/>
      <c r="PCX4" s="321"/>
      <c r="PCY4" s="321"/>
      <c r="PCZ4" s="321"/>
      <c r="PDA4" s="321"/>
      <c r="PDB4" s="321"/>
      <c r="PDC4" s="321"/>
      <c r="PDD4" s="321"/>
      <c r="PDE4" s="321"/>
      <c r="PDF4" s="321"/>
      <c r="PDG4" s="321"/>
      <c r="PDH4" s="321"/>
      <c r="PDI4" s="321"/>
      <c r="PDJ4" s="321"/>
      <c r="PDK4" s="321"/>
      <c r="PDL4" s="321"/>
      <c r="PDM4" s="321"/>
      <c r="PDN4" s="321"/>
      <c r="PDO4" s="321"/>
      <c r="PDP4" s="321"/>
      <c r="PDQ4" s="321"/>
      <c r="PDR4" s="321"/>
      <c r="PDS4" s="321"/>
      <c r="PDT4" s="321"/>
      <c r="PDU4" s="321"/>
      <c r="PDV4" s="321"/>
      <c r="PDW4" s="321"/>
      <c r="PDX4" s="321"/>
      <c r="PDY4" s="321"/>
      <c r="PDZ4" s="321"/>
      <c r="PEA4" s="321"/>
      <c r="PEB4" s="321"/>
      <c r="PEC4" s="321"/>
      <c r="PED4" s="321"/>
      <c r="PEE4" s="321"/>
      <c r="PEF4" s="321"/>
      <c r="PEG4" s="321"/>
      <c r="PEH4" s="321"/>
      <c r="PEI4" s="321"/>
      <c r="PEJ4" s="321"/>
      <c r="PEK4" s="321"/>
      <c r="PEL4" s="321"/>
      <c r="PEM4" s="321"/>
      <c r="PEN4" s="321"/>
      <c r="PEO4" s="321"/>
      <c r="PEP4" s="321"/>
      <c r="PEQ4" s="321"/>
      <c r="PER4" s="321"/>
      <c r="PES4" s="321"/>
      <c r="PET4" s="321"/>
      <c r="PEU4" s="321"/>
      <c r="PEV4" s="321"/>
      <c r="PEW4" s="321"/>
      <c r="PEX4" s="321"/>
      <c r="PEY4" s="321"/>
      <c r="PEZ4" s="321"/>
      <c r="PFA4" s="321"/>
      <c r="PFB4" s="321"/>
      <c r="PFC4" s="321"/>
      <c r="PFD4" s="321"/>
      <c r="PFE4" s="321"/>
      <c r="PFF4" s="321"/>
      <c r="PFG4" s="321"/>
      <c r="PFH4" s="321"/>
      <c r="PFI4" s="321"/>
      <c r="PFJ4" s="321"/>
      <c r="PFK4" s="321"/>
      <c r="PFL4" s="321"/>
      <c r="PFM4" s="321"/>
      <c r="PFN4" s="321"/>
      <c r="PFO4" s="321"/>
      <c r="PFP4" s="321"/>
      <c r="PFQ4" s="321"/>
      <c r="PFR4" s="321"/>
      <c r="PFS4" s="321"/>
      <c r="PFT4" s="321"/>
      <c r="PFU4" s="321"/>
      <c r="PFV4" s="321"/>
      <c r="PFW4" s="321"/>
      <c r="PFX4" s="321"/>
      <c r="PFY4" s="321"/>
      <c r="PFZ4" s="321"/>
      <c r="PGA4" s="321"/>
      <c r="PGB4" s="321"/>
      <c r="PGC4" s="321"/>
      <c r="PGD4" s="321"/>
      <c r="PGE4" s="321"/>
      <c r="PGF4" s="321"/>
      <c r="PGG4" s="321"/>
      <c r="PGH4" s="321"/>
      <c r="PGI4" s="321"/>
      <c r="PGJ4" s="321"/>
      <c r="PGK4" s="321"/>
      <c r="PGL4" s="321"/>
      <c r="PGM4" s="321"/>
      <c r="PGN4" s="321"/>
      <c r="PGO4" s="321"/>
      <c r="PGP4" s="321"/>
      <c r="PGQ4" s="321"/>
      <c r="PGR4" s="321"/>
      <c r="PGS4" s="321"/>
      <c r="PGT4" s="321"/>
      <c r="PGU4" s="321"/>
      <c r="PGV4" s="321"/>
      <c r="PGW4" s="321"/>
      <c r="PGX4" s="321"/>
      <c r="PGY4" s="321"/>
      <c r="PGZ4" s="321"/>
      <c r="PHA4" s="321"/>
      <c r="PHB4" s="321"/>
      <c r="PHC4" s="321"/>
      <c r="PHD4" s="321"/>
      <c r="PHE4" s="321"/>
      <c r="PHF4" s="321"/>
      <c r="PHG4" s="321"/>
      <c r="PHH4" s="321"/>
      <c r="PHI4" s="321"/>
      <c r="PHJ4" s="321"/>
      <c r="PHK4" s="321"/>
      <c r="PHL4" s="321"/>
      <c r="PHM4" s="321"/>
      <c r="PHN4" s="321"/>
      <c r="PHO4" s="321"/>
      <c r="PHP4" s="321"/>
      <c r="PHQ4" s="321"/>
      <c r="PHR4" s="321"/>
      <c r="PHS4" s="321"/>
      <c r="PHT4" s="321"/>
      <c r="PHU4" s="321"/>
      <c r="PHV4" s="321"/>
      <c r="PHW4" s="321"/>
      <c r="PHX4" s="321"/>
      <c r="PHY4" s="321"/>
      <c r="PHZ4" s="321"/>
      <c r="PIA4" s="321"/>
      <c r="PIB4" s="321"/>
      <c r="PIC4" s="321"/>
      <c r="PID4" s="321"/>
      <c r="PIE4" s="321"/>
      <c r="PIF4" s="321"/>
      <c r="PIG4" s="321"/>
      <c r="PIH4" s="321"/>
      <c r="PII4" s="321"/>
      <c r="PIJ4" s="321"/>
      <c r="PIK4" s="321"/>
      <c r="PIL4" s="321"/>
      <c r="PIM4" s="321"/>
      <c r="PIN4" s="321"/>
      <c r="PIO4" s="321"/>
      <c r="PIP4" s="321"/>
      <c r="PIQ4" s="321"/>
      <c r="PIR4" s="321"/>
      <c r="PIS4" s="321"/>
      <c r="PIT4" s="321"/>
      <c r="PIU4" s="321"/>
      <c r="PIV4" s="321"/>
      <c r="PIW4" s="321"/>
      <c r="PIX4" s="321"/>
      <c r="PIY4" s="321"/>
      <c r="PIZ4" s="321"/>
      <c r="PJA4" s="321"/>
      <c r="PJB4" s="321"/>
      <c r="PJC4" s="321"/>
      <c r="PJD4" s="321"/>
      <c r="PJE4" s="321"/>
      <c r="PJF4" s="321"/>
      <c r="PJG4" s="321"/>
      <c r="PJH4" s="321"/>
      <c r="PJI4" s="321"/>
      <c r="PJJ4" s="321"/>
      <c r="PJK4" s="321"/>
      <c r="PJL4" s="321"/>
      <c r="PJM4" s="321"/>
      <c r="PJN4" s="321"/>
      <c r="PJO4" s="321"/>
      <c r="PJP4" s="321"/>
      <c r="PJQ4" s="321"/>
      <c r="PJR4" s="321"/>
      <c r="PJS4" s="321"/>
      <c r="PJT4" s="321"/>
      <c r="PJU4" s="321"/>
      <c r="PJV4" s="321"/>
      <c r="PJW4" s="321"/>
      <c r="PJX4" s="321"/>
      <c r="PJY4" s="321"/>
      <c r="PJZ4" s="321"/>
      <c r="PKA4" s="321"/>
      <c r="PKB4" s="321"/>
      <c r="PKC4" s="321"/>
      <c r="PKD4" s="321"/>
      <c r="PKE4" s="321"/>
      <c r="PKF4" s="321"/>
      <c r="PKG4" s="321"/>
      <c r="PKH4" s="321"/>
      <c r="PKI4" s="321"/>
      <c r="PKJ4" s="321"/>
      <c r="PKK4" s="321"/>
      <c r="PKL4" s="321"/>
      <c r="PKM4" s="321"/>
      <c r="PKN4" s="321"/>
      <c r="PKO4" s="321"/>
      <c r="PKP4" s="321"/>
      <c r="PKQ4" s="321"/>
      <c r="PKR4" s="321"/>
      <c r="PKS4" s="321"/>
      <c r="PKT4" s="321"/>
      <c r="PKU4" s="321"/>
      <c r="PKV4" s="321"/>
      <c r="PKW4" s="321"/>
      <c r="PKX4" s="321"/>
      <c r="PKY4" s="321"/>
      <c r="PKZ4" s="321"/>
      <c r="PLA4" s="321"/>
      <c r="PLB4" s="321"/>
      <c r="PLC4" s="321"/>
      <c r="PLD4" s="321"/>
      <c r="PLE4" s="321"/>
      <c r="PLF4" s="321"/>
      <c r="PLG4" s="321"/>
      <c r="PLH4" s="321"/>
      <c r="PLI4" s="321"/>
      <c r="PLJ4" s="321"/>
      <c r="PLK4" s="321"/>
      <c r="PLL4" s="321"/>
      <c r="PLM4" s="321"/>
      <c r="PLN4" s="321"/>
      <c r="PLO4" s="321"/>
      <c r="PLP4" s="321"/>
      <c r="PLQ4" s="321"/>
      <c r="PLR4" s="321"/>
      <c r="PLS4" s="321"/>
      <c r="PLT4" s="321"/>
      <c r="PLU4" s="321"/>
      <c r="PLV4" s="321"/>
      <c r="PLW4" s="321"/>
      <c r="PLX4" s="321"/>
      <c r="PLY4" s="321"/>
      <c r="PLZ4" s="321"/>
      <c r="PMA4" s="321"/>
      <c r="PMB4" s="321"/>
      <c r="PMC4" s="321"/>
      <c r="PMD4" s="321"/>
      <c r="PME4" s="321"/>
      <c r="PMF4" s="321"/>
      <c r="PMG4" s="321"/>
      <c r="PMH4" s="321"/>
      <c r="PMI4" s="321"/>
      <c r="PMJ4" s="321"/>
      <c r="PMK4" s="321"/>
      <c r="PML4" s="321"/>
      <c r="PMM4" s="321"/>
      <c r="PMN4" s="321"/>
      <c r="PMO4" s="321"/>
      <c r="PMP4" s="321"/>
      <c r="PMQ4" s="321"/>
      <c r="PMR4" s="321"/>
      <c r="PMS4" s="321"/>
      <c r="PMT4" s="321"/>
      <c r="PMU4" s="321"/>
      <c r="PMV4" s="321"/>
      <c r="PMW4" s="321"/>
      <c r="PMX4" s="321"/>
      <c r="PMY4" s="321"/>
      <c r="PMZ4" s="321"/>
      <c r="PNA4" s="321"/>
      <c r="PNB4" s="321"/>
      <c r="PNC4" s="321"/>
      <c r="PND4" s="321"/>
      <c r="PNE4" s="321"/>
      <c r="PNF4" s="321"/>
      <c r="PNG4" s="321"/>
      <c r="PNH4" s="321"/>
      <c r="PNI4" s="321"/>
      <c r="PNJ4" s="321"/>
      <c r="PNK4" s="321"/>
      <c r="PNL4" s="321"/>
      <c r="PNM4" s="321"/>
      <c r="PNN4" s="321"/>
      <c r="PNO4" s="321"/>
      <c r="PNP4" s="321"/>
      <c r="PNQ4" s="321"/>
      <c r="PNR4" s="321"/>
      <c r="PNS4" s="321"/>
      <c r="PNT4" s="321"/>
      <c r="PNU4" s="321"/>
      <c r="PNV4" s="321"/>
      <c r="PNW4" s="321"/>
      <c r="PNX4" s="321"/>
      <c r="PNY4" s="321"/>
      <c r="PNZ4" s="321"/>
      <c r="POA4" s="321"/>
      <c r="POB4" s="321"/>
      <c r="POC4" s="321"/>
      <c r="POD4" s="321"/>
      <c r="POE4" s="321"/>
      <c r="POF4" s="321"/>
      <c r="POG4" s="321"/>
      <c r="POH4" s="321"/>
      <c r="POI4" s="321"/>
      <c r="POJ4" s="321"/>
      <c r="POK4" s="321"/>
      <c r="POL4" s="321"/>
      <c r="POM4" s="321"/>
      <c r="PON4" s="321"/>
      <c r="POO4" s="321"/>
      <c r="POP4" s="321"/>
      <c r="POQ4" s="321"/>
      <c r="POR4" s="321"/>
      <c r="POS4" s="321"/>
      <c r="POT4" s="321"/>
      <c r="POU4" s="321"/>
      <c r="POV4" s="321"/>
      <c r="POW4" s="321"/>
      <c r="POX4" s="321"/>
      <c r="POY4" s="321"/>
      <c r="POZ4" s="321"/>
      <c r="PPA4" s="321"/>
      <c r="PPB4" s="321"/>
      <c r="PPC4" s="321"/>
      <c r="PPD4" s="321"/>
      <c r="PPE4" s="321"/>
      <c r="PPF4" s="321"/>
      <c r="PPG4" s="321"/>
      <c r="PPH4" s="321"/>
      <c r="PPI4" s="321"/>
      <c r="PPJ4" s="321"/>
      <c r="PPK4" s="321"/>
      <c r="PPL4" s="321"/>
      <c r="PPM4" s="321"/>
      <c r="PPN4" s="321"/>
      <c r="PPO4" s="321"/>
      <c r="PPP4" s="321"/>
      <c r="PPQ4" s="321"/>
      <c r="PPR4" s="321"/>
      <c r="PPS4" s="321"/>
      <c r="PPT4" s="321"/>
      <c r="PPU4" s="321"/>
      <c r="PPV4" s="321"/>
      <c r="PPW4" s="321"/>
      <c r="PPX4" s="321"/>
      <c r="PPY4" s="321"/>
      <c r="PPZ4" s="321"/>
      <c r="PQA4" s="321"/>
      <c r="PQB4" s="321"/>
      <c r="PQC4" s="321"/>
      <c r="PQD4" s="321"/>
      <c r="PQE4" s="321"/>
      <c r="PQF4" s="321"/>
      <c r="PQG4" s="321"/>
      <c r="PQH4" s="321"/>
      <c r="PQI4" s="321"/>
      <c r="PQJ4" s="321"/>
      <c r="PQK4" s="321"/>
      <c r="PQL4" s="321"/>
      <c r="PQM4" s="321"/>
      <c r="PQN4" s="321"/>
      <c r="PQO4" s="321"/>
      <c r="PQP4" s="321"/>
      <c r="PQQ4" s="321"/>
      <c r="PQR4" s="321"/>
      <c r="PQS4" s="321"/>
      <c r="PQT4" s="321"/>
      <c r="PQU4" s="321"/>
      <c r="PQV4" s="321"/>
      <c r="PQW4" s="321"/>
      <c r="PQX4" s="321"/>
      <c r="PQY4" s="321"/>
      <c r="PQZ4" s="321"/>
      <c r="PRA4" s="321"/>
      <c r="PRB4" s="321"/>
      <c r="PRC4" s="321"/>
      <c r="PRD4" s="321"/>
      <c r="PRE4" s="321"/>
      <c r="PRF4" s="321"/>
      <c r="PRG4" s="321"/>
      <c r="PRH4" s="321"/>
      <c r="PRI4" s="321"/>
      <c r="PRJ4" s="321"/>
      <c r="PRK4" s="321"/>
      <c r="PRL4" s="321"/>
      <c r="PRM4" s="321"/>
      <c r="PRN4" s="321"/>
      <c r="PRO4" s="321"/>
      <c r="PRP4" s="321"/>
      <c r="PRQ4" s="321"/>
      <c r="PRR4" s="321"/>
      <c r="PRS4" s="321"/>
      <c r="PRT4" s="321"/>
      <c r="PRU4" s="321"/>
      <c r="PRV4" s="321"/>
      <c r="PRW4" s="321"/>
      <c r="PRX4" s="321"/>
      <c r="PRY4" s="321"/>
      <c r="PRZ4" s="321"/>
      <c r="PSA4" s="321"/>
      <c r="PSB4" s="321"/>
      <c r="PSC4" s="321"/>
      <c r="PSD4" s="321"/>
      <c r="PSE4" s="321"/>
      <c r="PSF4" s="321"/>
      <c r="PSG4" s="321"/>
      <c r="PSH4" s="321"/>
      <c r="PSI4" s="321"/>
      <c r="PSJ4" s="321"/>
      <c r="PSK4" s="321"/>
      <c r="PSL4" s="321"/>
      <c r="PSM4" s="321"/>
      <c r="PSN4" s="321"/>
      <c r="PSO4" s="321"/>
      <c r="PSP4" s="321"/>
      <c r="PSQ4" s="321"/>
      <c r="PSR4" s="321"/>
      <c r="PSS4" s="321"/>
      <c r="PST4" s="321"/>
      <c r="PSU4" s="321"/>
      <c r="PSV4" s="321"/>
      <c r="PSW4" s="321"/>
      <c r="PSX4" s="321"/>
      <c r="PSY4" s="321"/>
      <c r="PSZ4" s="321"/>
      <c r="PTA4" s="321"/>
      <c r="PTB4" s="321"/>
      <c r="PTC4" s="321"/>
      <c r="PTD4" s="321"/>
      <c r="PTE4" s="321"/>
      <c r="PTF4" s="321"/>
      <c r="PTG4" s="321"/>
      <c r="PTH4" s="321"/>
      <c r="PTI4" s="321"/>
      <c r="PTJ4" s="321"/>
      <c r="PTK4" s="321"/>
      <c r="PTL4" s="321"/>
      <c r="PTM4" s="321"/>
      <c r="PTN4" s="321"/>
      <c r="PTO4" s="321"/>
      <c r="PTP4" s="321"/>
      <c r="PTQ4" s="321"/>
      <c r="PTR4" s="321"/>
      <c r="PTS4" s="321"/>
      <c r="PTT4" s="321"/>
      <c r="PTU4" s="321"/>
      <c r="PTV4" s="321"/>
      <c r="PTW4" s="321"/>
      <c r="PTX4" s="321"/>
      <c r="PTY4" s="321"/>
      <c r="PTZ4" s="321"/>
      <c r="PUA4" s="321"/>
      <c r="PUB4" s="321"/>
      <c r="PUC4" s="321"/>
      <c r="PUD4" s="321"/>
      <c r="PUE4" s="321"/>
      <c r="PUF4" s="321"/>
      <c r="PUG4" s="321"/>
      <c r="PUH4" s="321"/>
      <c r="PUI4" s="321"/>
      <c r="PUJ4" s="321"/>
      <c r="PUK4" s="321"/>
      <c r="PUL4" s="321"/>
      <c r="PUM4" s="321"/>
      <c r="PUN4" s="321"/>
      <c r="PUO4" s="321"/>
      <c r="PUP4" s="321"/>
      <c r="PUQ4" s="321"/>
      <c r="PUR4" s="321"/>
      <c r="PUS4" s="321"/>
      <c r="PUT4" s="321"/>
      <c r="PUU4" s="321"/>
      <c r="PUV4" s="321"/>
      <c r="PUW4" s="321"/>
      <c r="PUX4" s="321"/>
      <c r="PUY4" s="321"/>
      <c r="PUZ4" s="321"/>
      <c r="PVA4" s="321"/>
      <c r="PVB4" s="321"/>
      <c r="PVC4" s="321"/>
      <c r="PVD4" s="321"/>
      <c r="PVE4" s="321"/>
      <c r="PVF4" s="321"/>
      <c r="PVG4" s="321"/>
      <c r="PVH4" s="321"/>
      <c r="PVI4" s="321"/>
      <c r="PVJ4" s="321"/>
      <c r="PVK4" s="321"/>
      <c r="PVL4" s="321"/>
      <c r="PVM4" s="321"/>
      <c r="PVN4" s="321"/>
      <c r="PVO4" s="321"/>
      <c r="PVP4" s="321"/>
      <c r="PVQ4" s="321"/>
      <c r="PVR4" s="321"/>
      <c r="PVS4" s="321"/>
      <c r="PVT4" s="321"/>
      <c r="PVU4" s="321"/>
      <c r="PVV4" s="321"/>
      <c r="PVW4" s="321"/>
      <c r="PVX4" s="321"/>
      <c r="PVY4" s="321"/>
      <c r="PVZ4" s="321"/>
      <c r="PWA4" s="321"/>
      <c r="PWB4" s="321"/>
      <c r="PWC4" s="321"/>
      <c r="PWD4" s="321"/>
      <c r="PWE4" s="321"/>
      <c r="PWF4" s="321"/>
      <c r="PWG4" s="321"/>
      <c r="PWH4" s="321"/>
      <c r="PWI4" s="321"/>
      <c r="PWJ4" s="321"/>
      <c r="PWK4" s="321"/>
      <c r="PWL4" s="321"/>
      <c r="PWM4" s="321"/>
      <c r="PWN4" s="321"/>
      <c r="PWO4" s="321"/>
      <c r="PWP4" s="321"/>
      <c r="PWQ4" s="321"/>
      <c r="PWR4" s="321"/>
      <c r="PWS4" s="321"/>
      <c r="PWT4" s="321"/>
      <c r="PWU4" s="321"/>
      <c r="PWV4" s="321"/>
      <c r="PWW4" s="321"/>
      <c r="PWX4" s="321"/>
      <c r="PWY4" s="321"/>
      <c r="PWZ4" s="321"/>
      <c r="PXA4" s="321"/>
      <c r="PXB4" s="321"/>
      <c r="PXC4" s="321"/>
      <c r="PXD4" s="321"/>
      <c r="PXE4" s="321"/>
      <c r="PXF4" s="321"/>
      <c r="PXG4" s="321"/>
      <c r="PXH4" s="321"/>
      <c r="PXI4" s="321"/>
      <c r="PXJ4" s="321"/>
      <c r="PXK4" s="321"/>
      <c r="PXL4" s="321"/>
      <c r="PXM4" s="321"/>
      <c r="PXN4" s="321"/>
      <c r="PXO4" s="321"/>
      <c r="PXP4" s="321"/>
      <c r="PXQ4" s="321"/>
      <c r="PXR4" s="321"/>
      <c r="PXS4" s="321"/>
      <c r="PXT4" s="321"/>
      <c r="PXU4" s="321"/>
      <c r="PXV4" s="321"/>
      <c r="PXW4" s="321"/>
      <c r="PXX4" s="321"/>
      <c r="PXY4" s="321"/>
      <c r="PXZ4" s="321"/>
      <c r="PYA4" s="321"/>
      <c r="PYB4" s="321"/>
      <c r="PYC4" s="321"/>
      <c r="PYD4" s="321"/>
      <c r="PYE4" s="321"/>
      <c r="PYF4" s="321"/>
      <c r="PYG4" s="321"/>
      <c r="PYH4" s="321"/>
      <c r="PYI4" s="321"/>
      <c r="PYJ4" s="321"/>
      <c r="PYK4" s="321"/>
      <c r="PYL4" s="321"/>
      <c r="PYM4" s="321"/>
      <c r="PYN4" s="321"/>
      <c r="PYO4" s="321"/>
      <c r="PYP4" s="321"/>
      <c r="PYQ4" s="321"/>
      <c r="PYR4" s="321"/>
      <c r="PYS4" s="321"/>
      <c r="PYT4" s="321"/>
      <c r="PYU4" s="321"/>
      <c r="PYV4" s="321"/>
      <c r="PYW4" s="321"/>
      <c r="PYX4" s="321"/>
      <c r="PYY4" s="321"/>
      <c r="PYZ4" s="321"/>
      <c r="PZA4" s="321"/>
      <c r="PZB4" s="321"/>
      <c r="PZC4" s="321"/>
      <c r="PZD4" s="321"/>
      <c r="PZE4" s="321"/>
      <c r="PZF4" s="321"/>
      <c r="PZG4" s="321"/>
      <c r="PZH4" s="321"/>
      <c r="PZI4" s="321"/>
      <c r="PZJ4" s="321"/>
      <c r="PZK4" s="321"/>
      <c r="PZL4" s="321"/>
      <c r="PZM4" s="321"/>
      <c r="PZN4" s="321"/>
      <c r="PZO4" s="321"/>
      <c r="PZP4" s="321"/>
      <c r="PZQ4" s="321"/>
      <c r="PZR4" s="321"/>
      <c r="PZS4" s="321"/>
      <c r="PZT4" s="321"/>
      <c r="PZU4" s="321"/>
      <c r="PZV4" s="321"/>
      <c r="PZW4" s="321"/>
      <c r="PZX4" s="321"/>
      <c r="PZY4" s="321"/>
      <c r="PZZ4" s="321"/>
      <c r="QAA4" s="321"/>
      <c r="QAB4" s="321"/>
      <c r="QAC4" s="321"/>
      <c r="QAD4" s="321"/>
      <c r="QAE4" s="321"/>
      <c r="QAF4" s="321"/>
      <c r="QAG4" s="321"/>
      <c r="QAH4" s="321"/>
      <c r="QAI4" s="321"/>
      <c r="QAJ4" s="321"/>
      <c r="QAK4" s="321"/>
      <c r="QAL4" s="321"/>
      <c r="QAM4" s="321"/>
      <c r="QAN4" s="321"/>
      <c r="QAO4" s="321"/>
      <c r="QAP4" s="321"/>
      <c r="QAQ4" s="321"/>
      <c r="QAR4" s="321"/>
      <c r="QAS4" s="321"/>
      <c r="QAT4" s="321"/>
      <c r="QAU4" s="321"/>
      <c r="QAV4" s="321"/>
      <c r="QAW4" s="321"/>
      <c r="QAX4" s="321"/>
      <c r="QAY4" s="321"/>
      <c r="QAZ4" s="321"/>
      <c r="QBA4" s="321"/>
      <c r="QBB4" s="321"/>
      <c r="QBC4" s="321"/>
      <c r="QBD4" s="321"/>
      <c r="QBE4" s="321"/>
      <c r="QBF4" s="321"/>
      <c r="QBG4" s="321"/>
      <c r="QBH4" s="321"/>
      <c r="QBI4" s="321"/>
      <c r="QBJ4" s="321"/>
      <c r="QBK4" s="321"/>
      <c r="QBL4" s="321"/>
      <c r="QBM4" s="321"/>
      <c r="QBN4" s="321"/>
      <c r="QBO4" s="321"/>
      <c r="QBP4" s="321"/>
      <c r="QBQ4" s="321"/>
      <c r="QBR4" s="321"/>
      <c r="QBS4" s="321"/>
      <c r="QBT4" s="321"/>
      <c r="QBU4" s="321"/>
      <c r="QBV4" s="321"/>
      <c r="QBW4" s="321"/>
      <c r="QBX4" s="321"/>
      <c r="QBY4" s="321"/>
      <c r="QBZ4" s="321"/>
      <c r="QCA4" s="321"/>
      <c r="QCB4" s="321"/>
      <c r="QCC4" s="321"/>
      <c r="QCD4" s="321"/>
      <c r="QCE4" s="321"/>
      <c r="QCF4" s="321"/>
      <c r="QCG4" s="321"/>
      <c r="QCH4" s="321"/>
      <c r="QCI4" s="321"/>
      <c r="QCJ4" s="321"/>
      <c r="QCK4" s="321"/>
      <c r="QCL4" s="321"/>
      <c r="QCM4" s="321"/>
      <c r="QCN4" s="321"/>
      <c r="QCO4" s="321"/>
      <c r="QCP4" s="321"/>
      <c r="QCQ4" s="321"/>
      <c r="QCR4" s="321"/>
      <c r="QCS4" s="321"/>
      <c r="QCT4" s="321"/>
      <c r="QCU4" s="321"/>
      <c r="QCV4" s="321"/>
      <c r="QCW4" s="321"/>
      <c r="QCX4" s="321"/>
      <c r="QCY4" s="321"/>
      <c r="QCZ4" s="321"/>
      <c r="QDA4" s="321"/>
      <c r="QDB4" s="321"/>
      <c r="QDC4" s="321"/>
      <c r="QDD4" s="321"/>
      <c r="QDE4" s="321"/>
      <c r="QDF4" s="321"/>
      <c r="QDG4" s="321"/>
      <c r="QDH4" s="321"/>
      <c r="QDI4" s="321"/>
      <c r="QDJ4" s="321"/>
      <c r="QDK4" s="321"/>
      <c r="QDL4" s="321"/>
      <c r="QDM4" s="321"/>
      <c r="QDN4" s="321"/>
      <c r="QDO4" s="321"/>
      <c r="QDP4" s="321"/>
      <c r="QDQ4" s="321"/>
      <c r="QDR4" s="321"/>
      <c r="QDS4" s="321"/>
      <c r="QDT4" s="321"/>
      <c r="QDU4" s="321"/>
      <c r="QDV4" s="321"/>
      <c r="QDW4" s="321"/>
      <c r="QDX4" s="321"/>
      <c r="QDY4" s="321"/>
      <c r="QDZ4" s="321"/>
      <c r="QEA4" s="321"/>
      <c r="QEB4" s="321"/>
      <c r="QEC4" s="321"/>
      <c r="QED4" s="321"/>
      <c r="QEE4" s="321"/>
      <c r="QEF4" s="321"/>
      <c r="QEG4" s="321"/>
      <c r="QEH4" s="321"/>
      <c r="QEI4" s="321"/>
      <c r="QEJ4" s="321"/>
      <c r="QEK4" s="321"/>
      <c r="QEL4" s="321"/>
      <c r="QEM4" s="321"/>
      <c r="QEN4" s="321"/>
      <c r="QEO4" s="321"/>
      <c r="QEP4" s="321"/>
      <c r="QEQ4" s="321"/>
      <c r="QER4" s="321"/>
      <c r="QES4" s="321"/>
      <c r="QET4" s="321"/>
      <c r="QEU4" s="321"/>
      <c r="QEV4" s="321"/>
      <c r="QEW4" s="321"/>
      <c r="QEX4" s="321"/>
      <c r="QEY4" s="321"/>
      <c r="QEZ4" s="321"/>
      <c r="QFA4" s="321"/>
      <c r="QFB4" s="321"/>
      <c r="QFC4" s="321"/>
      <c r="QFD4" s="321"/>
      <c r="QFE4" s="321"/>
      <c r="QFF4" s="321"/>
      <c r="QFG4" s="321"/>
      <c r="QFH4" s="321"/>
      <c r="QFI4" s="321"/>
      <c r="QFJ4" s="321"/>
      <c r="QFK4" s="321"/>
      <c r="QFL4" s="321"/>
      <c r="QFM4" s="321"/>
      <c r="QFN4" s="321"/>
      <c r="QFO4" s="321"/>
      <c r="QFP4" s="321"/>
      <c r="QFQ4" s="321"/>
      <c r="QFR4" s="321"/>
      <c r="QFS4" s="321"/>
      <c r="QFT4" s="321"/>
      <c r="QFU4" s="321"/>
      <c r="QFV4" s="321"/>
      <c r="QFW4" s="321"/>
      <c r="QFX4" s="321"/>
      <c r="QFY4" s="321"/>
      <c r="QFZ4" s="321"/>
      <c r="QGA4" s="321"/>
      <c r="QGB4" s="321"/>
      <c r="QGC4" s="321"/>
      <c r="QGD4" s="321"/>
      <c r="QGE4" s="321"/>
      <c r="QGF4" s="321"/>
      <c r="QGG4" s="321"/>
      <c r="QGH4" s="321"/>
      <c r="QGI4" s="321"/>
      <c r="QGJ4" s="321"/>
      <c r="QGK4" s="321"/>
      <c r="QGL4" s="321"/>
      <c r="QGM4" s="321"/>
      <c r="QGN4" s="321"/>
      <c r="QGO4" s="321"/>
      <c r="QGP4" s="321"/>
      <c r="QGQ4" s="321"/>
      <c r="QGR4" s="321"/>
      <c r="QGS4" s="321"/>
      <c r="QGT4" s="321"/>
      <c r="QGU4" s="321"/>
      <c r="QGV4" s="321"/>
      <c r="QGW4" s="321"/>
      <c r="QGX4" s="321"/>
      <c r="QGY4" s="321"/>
      <c r="QGZ4" s="321"/>
      <c r="QHA4" s="321"/>
      <c r="QHB4" s="321"/>
      <c r="QHC4" s="321"/>
      <c r="QHD4" s="321"/>
      <c r="QHE4" s="321"/>
      <c r="QHF4" s="321"/>
      <c r="QHG4" s="321"/>
      <c r="QHH4" s="321"/>
      <c r="QHI4" s="321"/>
      <c r="QHJ4" s="321"/>
      <c r="QHK4" s="321"/>
      <c r="QHL4" s="321"/>
      <c r="QHM4" s="321"/>
      <c r="QHN4" s="321"/>
      <c r="QHO4" s="321"/>
      <c r="QHP4" s="321"/>
      <c r="QHQ4" s="321"/>
      <c r="QHR4" s="321"/>
      <c r="QHS4" s="321"/>
      <c r="QHT4" s="321"/>
      <c r="QHU4" s="321"/>
      <c r="QHV4" s="321"/>
      <c r="QHW4" s="321"/>
      <c r="QHX4" s="321"/>
      <c r="QHY4" s="321"/>
      <c r="QHZ4" s="321"/>
      <c r="QIA4" s="321"/>
      <c r="QIB4" s="321"/>
      <c r="QIC4" s="321"/>
      <c r="QID4" s="321"/>
      <c r="QIE4" s="321"/>
      <c r="QIF4" s="321"/>
      <c r="QIG4" s="321"/>
      <c r="QIH4" s="321"/>
      <c r="QII4" s="321"/>
      <c r="QIJ4" s="321"/>
      <c r="QIK4" s="321"/>
      <c r="QIL4" s="321"/>
      <c r="QIM4" s="321"/>
      <c r="QIN4" s="321"/>
      <c r="QIO4" s="321"/>
      <c r="QIP4" s="321"/>
      <c r="QIQ4" s="321"/>
      <c r="QIR4" s="321"/>
      <c r="QIS4" s="321"/>
      <c r="QIT4" s="321"/>
      <c r="QIU4" s="321"/>
      <c r="QIV4" s="321"/>
      <c r="QIW4" s="321"/>
      <c r="QIX4" s="321"/>
      <c r="QIY4" s="321"/>
      <c r="QIZ4" s="321"/>
      <c r="QJA4" s="321"/>
      <c r="QJB4" s="321"/>
      <c r="QJC4" s="321"/>
      <c r="QJD4" s="321"/>
      <c r="QJE4" s="321"/>
      <c r="QJF4" s="321"/>
      <c r="QJG4" s="321"/>
      <c r="QJH4" s="321"/>
      <c r="QJI4" s="321"/>
      <c r="QJJ4" s="321"/>
      <c r="QJK4" s="321"/>
      <c r="QJL4" s="321"/>
      <c r="QJM4" s="321"/>
      <c r="QJN4" s="321"/>
      <c r="QJO4" s="321"/>
      <c r="QJP4" s="321"/>
      <c r="QJQ4" s="321"/>
      <c r="QJR4" s="321"/>
      <c r="QJS4" s="321"/>
      <c r="QJT4" s="321"/>
      <c r="QJU4" s="321"/>
      <c r="QJV4" s="321"/>
      <c r="QJW4" s="321"/>
      <c r="QJX4" s="321"/>
      <c r="QJY4" s="321"/>
      <c r="QJZ4" s="321"/>
      <c r="QKA4" s="321"/>
      <c r="QKB4" s="321"/>
      <c r="QKC4" s="321"/>
      <c r="QKD4" s="321"/>
      <c r="QKE4" s="321"/>
      <c r="QKF4" s="321"/>
      <c r="QKG4" s="321"/>
      <c r="QKH4" s="321"/>
      <c r="QKI4" s="321"/>
      <c r="QKJ4" s="321"/>
      <c r="QKK4" s="321"/>
      <c r="QKL4" s="321"/>
      <c r="QKM4" s="321"/>
      <c r="QKN4" s="321"/>
      <c r="QKO4" s="321"/>
      <c r="QKP4" s="321"/>
      <c r="QKQ4" s="321"/>
      <c r="QKR4" s="321"/>
      <c r="QKS4" s="321"/>
      <c r="QKT4" s="321"/>
      <c r="QKU4" s="321"/>
      <c r="QKV4" s="321"/>
      <c r="QKW4" s="321"/>
      <c r="QKX4" s="321"/>
      <c r="QKY4" s="321"/>
      <c r="QKZ4" s="321"/>
      <c r="QLA4" s="321"/>
      <c r="QLB4" s="321"/>
      <c r="QLC4" s="321"/>
      <c r="QLD4" s="321"/>
      <c r="QLE4" s="321"/>
      <c r="QLF4" s="321"/>
      <c r="QLG4" s="321"/>
      <c r="QLH4" s="321"/>
      <c r="QLI4" s="321"/>
      <c r="QLJ4" s="321"/>
      <c r="QLK4" s="321"/>
      <c r="QLL4" s="321"/>
      <c r="QLM4" s="321"/>
      <c r="QLN4" s="321"/>
      <c r="QLO4" s="321"/>
      <c r="QLP4" s="321"/>
      <c r="QLQ4" s="321"/>
      <c r="QLR4" s="321"/>
      <c r="QLS4" s="321"/>
      <c r="QLT4" s="321"/>
      <c r="QLU4" s="321"/>
      <c r="QLV4" s="321"/>
      <c r="QLW4" s="321"/>
      <c r="QLX4" s="321"/>
      <c r="QLY4" s="321"/>
      <c r="QLZ4" s="321"/>
      <c r="QMA4" s="321"/>
      <c r="QMB4" s="321"/>
      <c r="QMC4" s="321"/>
      <c r="QMD4" s="321"/>
      <c r="QME4" s="321"/>
      <c r="QMF4" s="321"/>
      <c r="QMG4" s="321"/>
      <c r="QMH4" s="321"/>
      <c r="QMI4" s="321"/>
      <c r="QMJ4" s="321"/>
      <c r="QMK4" s="321"/>
      <c r="QML4" s="321"/>
      <c r="QMM4" s="321"/>
      <c r="QMN4" s="321"/>
      <c r="QMO4" s="321"/>
      <c r="QMP4" s="321"/>
      <c r="QMQ4" s="321"/>
      <c r="QMR4" s="321"/>
      <c r="QMS4" s="321"/>
      <c r="QMT4" s="321"/>
      <c r="QMU4" s="321"/>
      <c r="QMV4" s="321"/>
      <c r="QMW4" s="321"/>
      <c r="QMX4" s="321"/>
      <c r="QMY4" s="321"/>
      <c r="QMZ4" s="321"/>
      <c r="QNA4" s="321"/>
      <c r="QNB4" s="321"/>
      <c r="QNC4" s="321"/>
      <c r="QND4" s="321"/>
      <c r="QNE4" s="321"/>
      <c r="QNF4" s="321"/>
      <c r="QNG4" s="321"/>
      <c r="QNH4" s="321"/>
      <c r="QNI4" s="321"/>
      <c r="QNJ4" s="321"/>
      <c r="QNK4" s="321"/>
      <c r="QNL4" s="321"/>
      <c r="QNM4" s="321"/>
      <c r="QNN4" s="321"/>
      <c r="QNO4" s="321"/>
      <c r="QNP4" s="321"/>
      <c r="QNQ4" s="321"/>
      <c r="QNR4" s="321"/>
      <c r="QNS4" s="321"/>
      <c r="QNT4" s="321"/>
      <c r="QNU4" s="321"/>
      <c r="QNV4" s="321"/>
      <c r="QNW4" s="321"/>
      <c r="QNX4" s="321"/>
      <c r="QNY4" s="321"/>
      <c r="QNZ4" s="321"/>
      <c r="QOA4" s="321"/>
      <c r="QOB4" s="321"/>
      <c r="QOC4" s="321"/>
      <c r="QOD4" s="321"/>
      <c r="QOE4" s="321"/>
      <c r="QOF4" s="321"/>
      <c r="QOG4" s="321"/>
      <c r="QOH4" s="321"/>
      <c r="QOI4" s="321"/>
      <c r="QOJ4" s="321"/>
      <c r="QOK4" s="321"/>
      <c r="QOL4" s="321"/>
      <c r="QOM4" s="321"/>
      <c r="QON4" s="321"/>
      <c r="QOO4" s="321"/>
      <c r="QOP4" s="321"/>
      <c r="QOQ4" s="321"/>
      <c r="QOR4" s="321"/>
      <c r="QOS4" s="321"/>
      <c r="QOT4" s="321"/>
      <c r="QOU4" s="321"/>
      <c r="QOV4" s="321"/>
      <c r="QOW4" s="321"/>
      <c r="QOX4" s="321"/>
      <c r="QOY4" s="321"/>
      <c r="QOZ4" s="321"/>
      <c r="QPA4" s="321"/>
      <c r="QPB4" s="321"/>
      <c r="QPC4" s="321"/>
      <c r="QPD4" s="321"/>
      <c r="QPE4" s="321"/>
      <c r="QPF4" s="321"/>
      <c r="QPG4" s="321"/>
      <c r="QPH4" s="321"/>
      <c r="QPI4" s="321"/>
      <c r="QPJ4" s="321"/>
      <c r="QPK4" s="321"/>
      <c r="QPL4" s="321"/>
      <c r="QPM4" s="321"/>
      <c r="QPN4" s="321"/>
      <c r="QPO4" s="321"/>
      <c r="QPP4" s="321"/>
      <c r="QPQ4" s="321"/>
      <c r="QPR4" s="321"/>
      <c r="QPS4" s="321"/>
      <c r="QPT4" s="321"/>
      <c r="QPU4" s="321"/>
      <c r="QPV4" s="321"/>
      <c r="QPW4" s="321"/>
      <c r="QPX4" s="321"/>
      <c r="QPY4" s="321"/>
      <c r="QPZ4" s="321"/>
      <c r="QQA4" s="321"/>
      <c r="QQB4" s="321"/>
      <c r="QQC4" s="321"/>
      <c r="QQD4" s="321"/>
      <c r="QQE4" s="321"/>
      <c r="QQF4" s="321"/>
      <c r="QQG4" s="321"/>
      <c r="QQH4" s="321"/>
      <c r="QQI4" s="321"/>
      <c r="QQJ4" s="321"/>
      <c r="QQK4" s="321"/>
      <c r="QQL4" s="321"/>
      <c r="QQM4" s="321"/>
      <c r="QQN4" s="321"/>
      <c r="QQO4" s="321"/>
      <c r="QQP4" s="321"/>
      <c r="QQQ4" s="321"/>
      <c r="QQR4" s="321"/>
      <c r="QQS4" s="321"/>
      <c r="QQT4" s="321"/>
      <c r="QQU4" s="321"/>
      <c r="QQV4" s="321"/>
      <c r="QQW4" s="321"/>
      <c r="QQX4" s="321"/>
      <c r="QQY4" s="321"/>
      <c r="QQZ4" s="321"/>
      <c r="QRA4" s="321"/>
      <c r="QRB4" s="321"/>
      <c r="QRC4" s="321"/>
      <c r="QRD4" s="321"/>
      <c r="QRE4" s="321"/>
      <c r="QRF4" s="321"/>
      <c r="QRG4" s="321"/>
      <c r="QRH4" s="321"/>
      <c r="QRI4" s="321"/>
      <c r="QRJ4" s="321"/>
      <c r="QRK4" s="321"/>
      <c r="QRL4" s="321"/>
      <c r="QRM4" s="321"/>
      <c r="QRN4" s="321"/>
      <c r="QRO4" s="321"/>
      <c r="QRP4" s="321"/>
      <c r="QRQ4" s="321"/>
      <c r="QRR4" s="321"/>
      <c r="QRS4" s="321"/>
      <c r="QRT4" s="321"/>
      <c r="QRU4" s="321"/>
      <c r="QRV4" s="321"/>
      <c r="QRW4" s="321"/>
      <c r="QRX4" s="321"/>
      <c r="QRY4" s="321"/>
      <c r="QRZ4" s="321"/>
      <c r="QSA4" s="321"/>
      <c r="QSB4" s="321"/>
      <c r="QSC4" s="321"/>
      <c r="QSD4" s="321"/>
      <c r="QSE4" s="321"/>
      <c r="QSF4" s="321"/>
      <c r="QSG4" s="321"/>
      <c r="QSH4" s="321"/>
      <c r="QSI4" s="321"/>
      <c r="QSJ4" s="321"/>
      <c r="QSK4" s="321"/>
      <c r="QSL4" s="321"/>
      <c r="QSM4" s="321"/>
      <c r="QSN4" s="321"/>
      <c r="QSO4" s="321"/>
      <c r="QSP4" s="321"/>
      <c r="QSQ4" s="321"/>
      <c r="QSR4" s="321"/>
      <c r="QSS4" s="321"/>
      <c r="QST4" s="321"/>
      <c r="QSU4" s="321"/>
      <c r="QSV4" s="321"/>
      <c r="QSW4" s="321"/>
      <c r="QSX4" s="321"/>
      <c r="QSY4" s="321"/>
      <c r="QSZ4" s="321"/>
      <c r="QTA4" s="321"/>
      <c r="QTB4" s="321"/>
      <c r="QTC4" s="321"/>
      <c r="QTD4" s="321"/>
      <c r="QTE4" s="321"/>
      <c r="QTF4" s="321"/>
      <c r="QTG4" s="321"/>
      <c r="QTH4" s="321"/>
      <c r="QTI4" s="321"/>
      <c r="QTJ4" s="321"/>
      <c r="QTK4" s="321"/>
      <c r="QTL4" s="321"/>
      <c r="QTM4" s="321"/>
      <c r="QTN4" s="321"/>
      <c r="QTO4" s="321"/>
      <c r="QTP4" s="321"/>
      <c r="QTQ4" s="321"/>
      <c r="QTR4" s="321"/>
      <c r="QTS4" s="321"/>
      <c r="QTT4" s="321"/>
      <c r="QTU4" s="321"/>
      <c r="QTV4" s="321"/>
      <c r="QTW4" s="321"/>
      <c r="QTX4" s="321"/>
      <c r="QTY4" s="321"/>
      <c r="QTZ4" s="321"/>
      <c r="QUA4" s="321"/>
      <c r="QUB4" s="321"/>
      <c r="QUC4" s="321"/>
      <c r="QUD4" s="321"/>
      <c r="QUE4" s="321"/>
      <c r="QUF4" s="321"/>
      <c r="QUG4" s="321"/>
      <c r="QUH4" s="321"/>
      <c r="QUI4" s="321"/>
      <c r="QUJ4" s="321"/>
      <c r="QUK4" s="321"/>
      <c r="QUL4" s="321"/>
      <c r="QUM4" s="321"/>
      <c r="QUN4" s="321"/>
      <c r="QUO4" s="321"/>
      <c r="QUP4" s="321"/>
      <c r="QUQ4" s="321"/>
      <c r="QUR4" s="321"/>
      <c r="QUS4" s="321"/>
      <c r="QUT4" s="321"/>
      <c r="QUU4" s="321"/>
      <c r="QUV4" s="321"/>
      <c r="QUW4" s="321"/>
      <c r="QUX4" s="321"/>
      <c r="QUY4" s="321"/>
      <c r="QUZ4" s="321"/>
      <c r="QVA4" s="321"/>
      <c r="QVB4" s="321"/>
      <c r="QVC4" s="321"/>
      <c r="QVD4" s="321"/>
      <c r="QVE4" s="321"/>
      <c r="QVF4" s="321"/>
      <c r="QVG4" s="321"/>
      <c r="QVH4" s="321"/>
      <c r="QVI4" s="321"/>
      <c r="QVJ4" s="321"/>
      <c r="QVK4" s="321"/>
      <c r="QVL4" s="321"/>
      <c r="QVM4" s="321"/>
      <c r="QVN4" s="321"/>
      <c r="QVO4" s="321"/>
      <c r="QVP4" s="321"/>
      <c r="QVQ4" s="321"/>
      <c r="QVR4" s="321"/>
      <c r="QVS4" s="321"/>
      <c r="QVT4" s="321"/>
      <c r="QVU4" s="321"/>
      <c r="QVV4" s="321"/>
      <c r="QVW4" s="321"/>
      <c r="QVX4" s="321"/>
      <c r="QVY4" s="321"/>
      <c r="QVZ4" s="321"/>
      <c r="QWA4" s="321"/>
      <c r="QWB4" s="321"/>
      <c r="QWC4" s="321"/>
      <c r="QWD4" s="321"/>
      <c r="QWE4" s="321"/>
      <c r="QWF4" s="321"/>
      <c r="QWG4" s="321"/>
      <c r="QWH4" s="321"/>
      <c r="QWI4" s="321"/>
      <c r="QWJ4" s="321"/>
      <c r="QWK4" s="321"/>
      <c r="QWL4" s="321"/>
      <c r="QWM4" s="321"/>
      <c r="QWN4" s="321"/>
      <c r="QWO4" s="321"/>
      <c r="QWP4" s="321"/>
      <c r="QWQ4" s="321"/>
      <c r="QWR4" s="321"/>
      <c r="QWS4" s="321"/>
      <c r="QWT4" s="321"/>
      <c r="QWU4" s="321"/>
      <c r="QWV4" s="321"/>
      <c r="QWW4" s="321"/>
      <c r="QWX4" s="321"/>
      <c r="QWY4" s="321"/>
      <c r="QWZ4" s="321"/>
      <c r="QXA4" s="321"/>
      <c r="QXB4" s="321"/>
      <c r="QXC4" s="321"/>
      <c r="QXD4" s="321"/>
      <c r="QXE4" s="321"/>
      <c r="QXF4" s="321"/>
      <c r="QXG4" s="321"/>
      <c r="QXH4" s="321"/>
      <c r="QXI4" s="321"/>
      <c r="QXJ4" s="321"/>
      <c r="QXK4" s="321"/>
      <c r="QXL4" s="321"/>
      <c r="QXM4" s="321"/>
      <c r="QXN4" s="321"/>
      <c r="QXO4" s="321"/>
      <c r="QXP4" s="321"/>
      <c r="QXQ4" s="321"/>
      <c r="QXR4" s="321"/>
      <c r="QXS4" s="321"/>
      <c r="QXT4" s="321"/>
      <c r="QXU4" s="321"/>
      <c r="QXV4" s="321"/>
      <c r="QXW4" s="321"/>
      <c r="QXX4" s="321"/>
      <c r="QXY4" s="321"/>
      <c r="QXZ4" s="321"/>
      <c r="QYA4" s="321"/>
      <c r="QYB4" s="321"/>
      <c r="QYC4" s="321"/>
      <c r="QYD4" s="321"/>
      <c r="QYE4" s="321"/>
      <c r="QYF4" s="321"/>
      <c r="QYG4" s="321"/>
      <c r="QYH4" s="321"/>
      <c r="QYI4" s="321"/>
      <c r="QYJ4" s="321"/>
      <c r="QYK4" s="321"/>
      <c r="QYL4" s="321"/>
      <c r="QYM4" s="321"/>
      <c r="QYN4" s="321"/>
      <c r="QYO4" s="321"/>
      <c r="QYP4" s="321"/>
      <c r="QYQ4" s="321"/>
      <c r="QYR4" s="321"/>
      <c r="QYS4" s="321"/>
      <c r="QYT4" s="321"/>
      <c r="QYU4" s="321"/>
      <c r="QYV4" s="321"/>
      <c r="QYW4" s="321"/>
      <c r="QYX4" s="321"/>
      <c r="QYY4" s="321"/>
      <c r="QYZ4" s="321"/>
      <c r="QZA4" s="321"/>
      <c r="QZB4" s="321"/>
      <c r="QZC4" s="321"/>
      <c r="QZD4" s="321"/>
      <c r="QZE4" s="321"/>
      <c r="QZF4" s="321"/>
      <c r="QZG4" s="321"/>
      <c r="QZH4" s="321"/>
      <c r="QZI4" s="321"/>
      <c r="QZJ4" s="321"/>
      <c r="QZK4" s="321"/>
      <c r="QZL4" s="321"/>
      <c r="QZM4" s="321"/>
      <c r="QZN4" s="321"/>
      <c r="QZO4" s="321"/>
      <c r="QZP4" s="321"/>
      <c r="QZQ4" s="321"/>
      <c r="QZR4" s="321"/>
      <c r="QZS4" s="321"/>
      <c r="QZT4" s="321"/>
      <c r="QZU4" s="321"/>
      <c r="QZV4" s="321"/>
      <c r="QZW4" s="321"/>
      <c r="QZX4" s="321"/>
      <c r="QZY4" s="321"/>
      <c r="QZZ4" s="321"/>
      <c r="RAA4" s="321"/>
      <c r="RAB4" s="321"/>
      <c r="RAC4" s="321"/>
      <c r="RAD4" s="321"/>
      <c r="RAE4" s="321"/>
      <c r="RAF4" s="321"/>
      <c r="RAG4" s="321"/>
      <c r="RAH4" s="321"/>
      <c r="RAI4" s="321"/>
      <c r="RAJ4" s="321"/>
      <c r="RAK4" s="321"/>
      <c r="RAL4" s="321"/>
      <c r="RAM4" s="321"/>
      <c r="RAN4" s="321"/>
      <c r="RAO4" s="321"/>
      <c r="RAP4" s="321"/>
      <c r="RAQ4" s="321"/>
      <c r="RAR4" s="321"/>
      <c r="RAS4" s="321"/>
      <c r="RAT4" s="321"/>
      <c r="RAU4" s="321"/>
      <c r="RAV4" s="321"/>
      <c r="RAW4" s="321"/>
      <c r="RAX4" s="321"/>
      <c r="RAY4" s="321"/>
      <c r="RAZ4" s="321"/>
      <c r="RBA4" s="321"/>
      <c r="RBB4" s="321"/>
      <c r="RBC4" s="321"/>
      <c r="RBD4" s="321"/>
      <c r="RBE4" s="321"/>
      <c r="RBF4" s="321"/>
      <c r="RBG4" s="321"/>
      <c r="RBH4" s="321"/>
      <c r="RBI4" s="321"/>
      <c r="RBJ4" s="321"/>
      <c r="RBK4" s="321"/>
      <c r="RBL4" s="321"/>
      <c r="RBM4" s="321"/>
      <c r="RBN4" s="321"/>
      <c r="RBO4" s="321"/>
      <c r="RBP4" s="321"/>
      <c r="RBQ4" s="321"/>
      <c r="RBR4" s="321"/>
      <c r="RBS4" s="321"/>
      <c r="RBT4" s="321"/>
      <c r="RBU4" s="321"/>
      <c r="RBV4" s="321"/>
      <c r="RBW4" s="321"/>
      <c r="RBX4" s="321"/>
      <c r="RBY4" s="321"/>
      <c r="RBZ4" s="321"/>
      <c r="RCA4" s="321"/>
      <c r="RCB4" s="321"/>
      <c r="RCC4" s="321"/>
      <c r="RCD4" s="321"/>
      <c r="RCE4" s="321"/>
      <c r="RCF4" s="321"/>
      <c r="RCG4" s="321"/>
      <c r="RCH4" s="321"/>
      <c r="RCI4" s="321"/>
      <c r="RCJ4" s="321"/>
      <c r="RCK4" s="321"/>
      <c r="RCL4" s="321"/>
      <c r="RCM4" s="321"/>
      <c r="RCN4" s="321"/>
      <c r="RCO4" s="321"/>
      <c r="RCP4" s="321"/>
      <c r="RCQ4" s="321"/>
      <c r="RCR4" s="321"/>
      <c r="RCS4" s="321"/>
      <c r="RCT4" s="321"/>
      <c r="RCU4" s="321"/>
      <c r="RCV4" s="321"/>
      <c r="RCW4" s="321"/>
      <c r="RCX4" s="321"/>
      <c r="RCY4" s="321"/>
      <c r="RCZ4" s="321"/>
      <c r="RDA4" s="321"/>
      <c r="RDB4" s="321"/>
      <c r="RDC4" s="321"/>
      <c r="RDD4" s="321"/>
      <c r="RDE4" s="321"/>
      <c r="RDF4" s="321"/>
      <c r="RDG4" s="321"/>
      <c r="RDH4" s="321"/>
      <c r="RDI4" s="321"/>
      <c r="RDJ4" s="321"/>
      <c r="RDK4" s="321"/>
      <c r="RDL4" s="321"/>
      <c r="RDM4" s="321"/>
      <c r="RDN4" s="321"/>
      <c r="RDO4" s="321"/>
      <c r="RDP4" s="321"/>
      <c r="RDQ4" s="321"/>
      <c r="RDR4" s="321"/>
      <c r="RDS4" s="321"/>
      <c r="RDT4" s="321"/>
      <c r="RDU4" s="321"/>
      <c r="RDV4" s="321"/>
      <c r="RDW4" s="321"/>
      <c r="RDX4" s="321"/>
      <c r="RDY4" s="321"/>
      <c r="RDZ4" s="321"/>
      <c r="REA4" s="321"/>
      <c r="REB4" s="321"/>
      <c r="REC4" s="321"/>
      <c r="RED4" s="321"/>
      <c r="REE4" s="321"/>
      <c r="REF4" s="321"/>
      <c r="REG4" s="321"/>
      <c r="REH4" s="321"/>
      <c r="REI4" s="321"/>
      <c r="REJ4" s="321"/>
      <c r="REK4" s="321"/>
      <c r="REL4" s="321"/>
      <c r="REM4" s="321"/>
      <c r="REN4" s="321"/>
      <c r="REO4" s="321"/>
      <c r="REP4" s="321"/>
      <c r="REQ4" s="321"/>
      <c r="RER4" s="321"/>
      <c r="RES4" s="321"/>
      <c r="RET4" s="321"/>
      <c r="REU4" s="321"/>
      <c r="REV4" s="321"/>
      <c r="REW4" s="321"/>
      <c r="REX4" s="321"/>
      <c r="REY4" s="321"/>
      <c r="REZ4" s="321"/>
      <c r="RFA4" s="321"/>
      <c r="RFB4" s="321"/>
      <c r="RFC4" s="321"/>
      <c r="RFD4" s="321"/>
      <c r="RFE4" s="321"/>
      <c r="RFF4" s="321"/>
      <c r="RFG4" s="321"/>
      <c r="RFH4" s="321"/>
      <c r="RFI4" s="321"/>
      <c r="RFJ4" s="321"/>
      <c r="RFK4" s="321"/>
      <c r="RFL4" s="321"/>
      <c r="RFM4" s="321"/>
      <c r="RFN4" s="321"/>
      <c r="RFO4" s="321"/>
      <c r="RFP4" s="321"/>
      <c r="RFQ4" s="321"/>
      <c r="RFR4" s="321"/>
      <c r="RFS4" s="321"/>
      <c r="RFT4" s="321"/>
      <c r="RFU4" s="321"/>
      <c r="RFV4" s="321"/>
      <c r="RFW4" s="321"/>
      <c r="RFX4" s="321"/>
      <c r="RFY4" s="321"/>
      <c r="RFZ4" s="321"/>
      <c r="RGA4" s="321"/>
      <c r="RGB4" s="321"/>
      <c r="RGC4" s="321"/>
      <c r="RGD4" s="321"/>
      <c r="RGE4" s="321"/>
      <c r="RGF4" s="321"/>
      <c r="RGG4" s="321"/>
      <c r="RGH4" s="321"/>
      <c r="RGI4" s="321"/>
      <c r="RGJ4" s="321"/>
      <c r="RGK4" s="321"/>
      <c r="RGL4" s="321"/>
      <c r="RGM4" s="321"/>
      <c r="RGN4" s="321"/>
      <c r="RGO4" s="321"/>
      <c r="RGP4" s="321"/>
      <c r="RGQ4" s="321"/>
      <c r="RGR4" s="321"/>
      <c r="RGS4" s="321"/>
      <c r="RGT4" s="321"/>
      <c r="RGU4" s="321"/>
      <c r="RGV4" s="321"/>
      <c r="RGW4" s="321"/>
      <c r="RGX4" s="321"/>
      <c r="RGY4" s="321"/>
      <c r="RGZ4" s="321"/>
      <c r="RHA4" s="321"/>
      <c r="RHB4" s="321"/>
      <c r="RHC4" s="321"/>
      <c r="RHD4" s="321"/>
      <c r="RHE4" s="321"/>
      <c r="RHF4" s="321"/>
      <c r="RHG4" s="321"/>
      <c r="RHH4" s="321"/>
      <c r="RHI4" s="321"/>
      <c r="RHJ4" s="321"/>
      <c r="RHK4" s="321"/>
      <c r="RHL4" s="321"/>
      <c r="RHM4" s="321"/>
      <c r="RHN4" s="321"/>
      <c r="RHO4" s="321"/>
      <c r="RHP4" s="321"/>
      <c r="RHQ4" s="321"/>
      <c r="RHR4" s="321"/>
      <c r="RHS4" s="321"/>
      <c r="RHT4" s="321"/>
      <c r="RHU4" s="321"/>
      <c r="RHV4" s="321"/>
      <c r="RHW4" s="321"/>
      <c r="RHX4" s="321"/>
      <c r="RHY4" s="321"/>
      <c r="RHZ4" s="321"/>
      <c r="RIA4" s="321"/>
      <c r="RIB4" s="321"/>
      <c r="RIC4" s="321"/>
      <c r="RID4" s="321"/>
      <c r="RIE4" s="321"/>
      <c r="RIF4" s="321"/>
      <c r="RIG4" s="321"/>
      <c r="RIH4" s="321"/>
      <c r="RII4" s="321"/>
      <c r="RIJ4" s="321"/>
      <c r="RIK4" s="321"/>
      <c r="RIL4" s="321"/>
      <c r="RIM4" s="321"/>
      <c r="RIN4" s="321"/>
      <c r="RIO4" s="321"/>
      <c r="RIP4" s="321"/>
      <c r="RIQ4" s="321"/>
      <c r="RIR4" s="321"/>
      <c r="RIS4" s="321"/>
      <c r="RIT4" s="321"/>
      <c r="RIU4" s="321"/>
      <c r="RIV4" s="321"/>
      <c r="RIW4" s="321"/>
      <c r="RIX4" s="321"/>
      <c r="RIY4" s="321"/>
      <c r="RIZ4" s="321"/>
      <c r="RJA4" s="321"/>
      <c r="RJB4" s="321"/>
      <c r="RJC4" s="321"/>
      <c r="RJD4" s="321"/>
      <c r="RJE4" s="321"/>
      <c r="RJF4" s="321"/>
      <c r="RJG4" s="321"/>
      <c r="RJH4" s="321"/>
      <c r="RJI4" s="321"/>
      <c r="RJJ4" s="321"/>
      <c r="RJK4" s="321"/>
      <c r="RJL4" s="321"/>
      <c r="RJM4" s="321"/>
      <c r="RJN4" s="321"/>
      <c r="RJO4" s="321"/>
      <c r="RJP4" s="321"/>
      <c r="RJQ4" s="321"/>
      <c r="RJR4" s="321"/>
      <c r="RJS4" s="321"/>
      <c r="RJT4" s="321"/>
      <c r="RJU4" s="321"/>
      <c r="RJV4" s="321"/>
      <c r="RJW4" s="321"/>
      <c r="RJX4" s="321"/>
      <c r="RJY4" s="321"/>
      <c r="RJZ4" s="321"/>
      <c r="RKA4" s="321"/>
      <c r="RKB4" s="321"/>
      <c r="RKC4" s="321"/>
      <c r="RKD4" s="321"/>
      <c r="RKE4" s="321"/>
      <c r="RKF4" s="321"/>
      <c r="RKG4" s="321"/>
      <c r="RKH4" s="321"/>
      <c r="RKI4" s="321"/>
      <c r="RKJ4" s="321"/>
      <c r="RKK4" s="321"/>
      <c r="RKL4" s="321"/>
      <c r="RKM4" s="321"/>
      <c r="RKN4" s="321"/>
      <c r="RKO4" s="321"/>
      <c r="RKP4" s="321"/>
      <c r="RKQ4" s="321"/>
      <c r="RKR4" s="321"/>
      <c r="RKS4" s="321"/>
      <c r="RKT4" s="321"/>
      <c r="RKU4" s="321"/>
      <c r="RKV4" s="321"/>
      <c r="RKW4" s="321"/>
      <c r="RKX4" s="321"/>
      <c r="RKY4" s="321"/>
      <c r="RKZ4" s="321"/>
      <c r="RLA4" s="321"/>
      <c r="RLB4" s="321"/>
      <c r="RLC4" s="321"/>
      <c r="RLD4" s="321"/>
      <c r="RLE4" s="321"/>
      <c r="RLF4" s="321"/>
      <c r="RLG4" s="321"/>
      <c r="RLH4" s="321"/>
      <c r="RLI4" s="321"/>
      <c r="RLJ4" s="321"/>
      <c r="RLK4" s="321"/>
      <c r="RLL4" s="321"/>
      <c r="RLM4" s="321"/>
      <c r="RLN4" s="321"/>
      <c r="RLO4" s="321"/>
      <c r="RLP4" s="321"/>
      <c r="RLQ4" s="321"/>
      <c r="RLR4" s="321"/>
      <c r="RLS4" s="321"/>
      <c r="RLT4" s="321"/>
      <c r="RLU4" s="321"/>
      <c r="RLV4" s="321"/>
      <c r="RLW4" s="321"/>
      <c r="RLX4" s="321"/>
      <c r="RLY4" s="321"/>
      <c r="RLZ4" s="321"/>
      <c r="RMA4" s="321"/>
      <c r="RMB4" s="321"/>
      <c r="RMC4" s="321"/>
      <c r="RMD4" s="321"/>
      <c r="RME4" s="321"/>
      <c r="RMF4" s="321"/>
      <c r="RMG4" s="321"/>
      <c r="RMH4" s="321"/>
      <c r="RMI4" s="321"/>
      <c r="RMJ4" s="321"/>
      <c r="RMK4" s="321"/>
      <c r="RML4" s="321"/>
      <c r="RMM4" s="321"/>
      <c r="RMN4" s="321"/>
      <c r="RMO4" s="321"/>
      <c r="RMP4" s="321"/>
      <c r="RMQ4" s="321"/>
      <c r="RMR4" s="321"/>
      <c r="RMS4" s="321"/>
      <c r="RMT4" s="321"/>
      <c r="RMU4" s="321"/>
      <c r="RMV4" s="321"/>
      <c r="RMW4" s="321"/>
      <c r="RMX4" s="321"/>
      <c r="RMY4" s="321"/>
      <c r="RMZ4" s="321"/>
      <c r="RNA4" s="321"/>
      <c r="RNB4" s="321"/>
      <c r="RNC4" s="321"/>
      <c r="RND4" s="321"/>
      <c r="RNE4" s="321"/>
      <c r="RNF4" s="321"/>
      <c r="RNG4" s="321"/>
      <c r="RNH4" s="321"/>
      <c r="RNI4" s="321"/>
      <c r="RNJ4" s="321"/>
      <c r="RNK4" s="321"/>
      <c r="RNL4" s="321"/>
      <c r="RNM4" s="321"/>
      <c r="RNN4" s="321"/>
      <c r="RNO4" s="321"/>
      <c r="RNP4" s="321"/>
      <c r="RNQ4" s="321"/>
      <c r="RNR4" s="321"/>
      <c r="RNS4" s="321"/>
      <c r="RNT4" s="321"/>
      <c r="RNU4" s="321"/>
      <c r="RNV4" s="321"/>
      <c r="RNW4" s="321"/>
      <c r="RNX4" s="321"/>
      <c r="RNY4" s="321"/>
      <c r="RNZ4" s="321"/>
      <c r="ROA4" s="321"/>
      <c r="ROB4" s="321"/>
      <c r="ROC4" s="321"/>
      <c r="ROD4" s="321"/>
      <c r="ROE4" s="321"/>
      <c r="ROF4" s="321"/>
      <c r="ROG4" s="321"/>
      <c r="ROH4" s="321"/>
      <c r="ROI4" s="321"/>
      <c r="ROJ4" s="321"/>
      <c r="ROK4" s="321"/>
      <c r="ROL4" s="321"/>
      <c r="ROM4" s="321"/>
      <c r="RON4" s="321"/>
      <c r="ROO4" s="321"/>
      <c r="ROP4" s="321"/>
      <c r="ROQ4" s="321"/>
      <c r="ROR4" s="321"/>
      <c r="ROS4" s="321"/>
      <c r="ROT4" s="321"/>
      <c r="ROU4" s="321"/>
      <c r="ROV4" s="321"/>
      <c r="ROW4" s="321"/>
      <c r="ROX4" s="321"/>
      <c r="ROY4" s="321"/>
      <c r="ROZ4" s="321"/>
      <c r="RPA4" s="321"/>
      <c r="RPB4" s="321"/>
      <c r="RPC4" s="321"/>
      <c r="RPD4" s="321"/>
      <c r="RPE4" s="321"/>
      <c r="RPF4" s="321"/>
      <c r="RPG4" s="321"/>
      <c r="RPH4" s="321"/>
      <c r="RPI4" s="321"/>
      <c r="RPJ4" s="321"/>
      <c r="RPK4" s="321"/>
      <c r="RPL4" s="321"/>
      <c r="RPM4" s="321"/>
      <c r="RPN4" s="321"/>
      <c r="RPO4" s="321"/>
      <c r="RPP4" s="321"/>
      <c r="RPQ4" s="321"/>
      <c r="RPR4" s="321"/>
      <c r="RPS4" s="321"/>
      <c r="RPT4" s="321"/>
      <c r="RPU4" s="321"/>
      <c r="RPV4" s="321"/>
      <c r="RPW4" s="321"/>
      <c r="RPX4" s="321"/>
      <c r="RPY4" s="321"/>
      <c r="RPZ4" s="321"/>
      <c r="RQA4" s="321"/>
      <c r="RQB4" s="321"/>
      <c r="RQC4" s="321"/>
      <c r="RQD4" s="321"/>
      <c r="RQE4" s="321"/>
      <c r="RQF4" s="321"/>
      <c r="RQG4" s="321"/>
      <c r="RQH4" s="321"/>
      <c r="RQI4" s="321"/>
      <c r="RQJ4" s="321"/>
      <c r="RQK4" s="321"/>
      <c r="RQL4" s="321"/>
      <c r="RQM4" s="321"/>
      <c r="RQN4" s="321"/>
      <c r="RQO4" s="321"/>
      <c r="RQP4" s="321"/>
      <c r="RQQ4" s="321"/>
      <c r="RQR4" s="321"/>
      <c r="RQS4" s="321"/>
      <c r="RQT4" s="321"/>
      <c r="RQU4" s="321"/>
      <c r="RQV4" s="321"/>
      <c r="RQW4" s="321"/>
      <c r="RQX4" s="321"/>
      <c r="RQY4" s="321"/>
      <c r="RQZ4" s="321"/>
      <c r="RRA4" s="321"/>
      <c r="RRB4" s="321"/>
      <c r="RRC4" s="321"/>
      <c r="RRD4" s="321"/>
      <c r="RRE4" s="321"/>
      <c r="RRF4" s="321"/>
      <c r="RRG4" s="321"/>
      <c r="RRH4" s="321"/>
      <c r="RRI4" s="321"/>
      <c r="RRJ4" s="321"/>
      <c r="RRK4" s="321"/>
      <c r="RRL4" s="321"/>
      <c r="RRM4" s="321"/>
      <c r="RRN4" s="321"/>
      <c r="RRO4" s="321"/>
      <c r="RRP4" s="321"/>
      <c r="RRQ4" s="321"/>
      <c r="RRR4" s="321"/>
      <c r="RRS4" s="321"/>
      <c r="RRT4" s="321"/>
      <c r="RRU4" s="321"/>
      <c r="RRV4" s="321"/>
      <c r="RRW4" s="321"/>
      <c r="RRX4" s="321"/>
      <c r="RRY4" s="321"/>
      <c r="RRZ4" s="321"/>
      <c r="RSA4" s="321"/>
      <c r="RSB4" s="321"/>
      <c r="RSC4" s="321"/>
      <c r="RSD4" s="321"/>
      <c r="RSE4" s="321"/>
      <c r="RSF4" s="321"/>
      <c r="RSG4" s="321"/>
      <c r="RSH4" s="321"/>
      <c r="RSI4" s="321"/>
      <c r="RSJ4" s="321"/>
      <c r="RSK4" s="321"/>
      <c r="RSL4" s="321"/>
      <c r="RSM4" s="321"/>
      <c r="RSN4" s="321"/>
      <c r="RSO4" s="321"/>
      <c r="RSP4" s="321"/>
      <c r="RSQ4" s="321"/>
      <c r="RSR4" s="321"/>
      <c r="RSS4" s="321"/>
      <c r="RST4" s="321"/>
      <c r="RSU4" s="321"/>
      <c r="RSV4" s="321"/>
      <c r="RSW4" s="321"/>
      <c r="RSX4" s="321"/>
      <c r="RSY4" s="321"/>
      <c r="RSZ4" s="321"/>
      <c r="RTA4" s="321"/>
      <c r="RTB4" s="321"/>
      <c r="RTC4" s="321"/>
      <c r="RTD4" s="321"/>
      <c r="RTE4" s="321"/>
      <c r="RTF4" s="321"/>
      <c r="RTG4" s="321"/>
      <c r="RTH4" s="321"/>
      <c r="RTI4" s="321"/>
      <c r="RTJ4" s="321"/>
      <c r="RTK4" s="321"/>
      <c r="RTL4" s="321"/>
      <c r="RTM4" s="321"/>
      <c r="RTN4" s="321"/>
      <c r="RTO4" s="321"/>
      <c r="RTP4" s="321"/>
      <c r="RTQ4" s="321"/>
      <c r="RTR4" s="321"/>
      <c r="RTS4" s="321"/>
      <c r="RTT4" s="321"/>
      <c r="RTU4" s="321"/>
      <c r="RTV4" s="321"/>
      <c r="RTW4" s="321"/>
      <c r="RTX4" s="321"/>
      <c r="RTY4" s="321"/>
      <c r="RTZ4" s="321"/>
      <c r="RUA4" s="321"/>
      <c r="RUB4" s="321"/>
      <c r="RUC4" s="321"/>
      <c r="RUD4" s="321"/>
      <c r="RUE4" s="321"/>
      <c r="RUF4" s="321"/>
      <c r="RUG4" s="321"/>
      <c r="RUH4" s="321"/>
      <c r="RUI4" s="321"/>
      <c r="RUJ4" s="321"/>
      <c r="RUK4" s="321"/>
      <c r="RUL4" s="321"/>
      <c r="RUM4" s="321"/>
      <c r="RUN4" s="321"/>
      <c r="RUO4" s="321"/>
      <c r="RUP4" s="321"/>
      <c r="RUQ4" s="321"/>
      <c r="RUR4" s="321"/>
      <c r="RUS4" s="321"/>
      <c r="RUT4" s="321"/>
      <c r="RUU4" s="321"/>
      <c r="RUV4" s="321"/>
      <c r="RUW4" s="321"/>
      <c r="RUX4" s="321"/>
      <c r="RUY4" s="321"/>
      <c r="RUZ4" s="321"/>
      <c r="RVA4" s="321"/>
      <c r="RVB4" s="321"/>
      <c r="RVC4" s="321"/>
      <c r="RVD4" s="321"/>
      <c r="RVE4" s="321"/>
      <c r="RVF4" s="321"/>
      <c r="RVG4" s="321"/>
      <c r="RVH4" s="321"/>
      <c r="RVI4" s="321"/>
      <c r="RVJ4" s="321"/>
      <c r="RVK4" s="321"/>
      <c r="RVL4" s="321"/>
      <c r="RVM4" s="321"/>
      <c r="RVN4" s="321"/>
      <c r="RVO4" s="321"/>
      <c r="RVP4" s="321"/>
      <c r="RVQ4" s="321"/>
      <c r="RVR4" s="321"/>
      <c r="RVS4" s="321"/>
      <c r="RVT4" s="321"/>
      <c r="RVU4" s="321"/>
      <c r="RVV4" s="321"/>
      <c r="RVW4" s="321"/>
      <c r="RVX4" s="321"/>
      <c r="RVY4" s="321"/>
      <c r="RVZ4" s="321"/>
      <c r="RWA4" s="321"/>
      <c r="RWB4" s="321"/>
      <c r="RWC4" s="321"/>
      <c r="RWD4" s="321"/>
      <c r="RWE4" s="321"/>
      <c r="RWF4" s="321"/>
      <c r="RWG4" s="321"/>
      <c r="RWH4" s="321"/>
      <c r="RWI4" s="321"/>
      <c r="RWJ4" s="321"/>
      <c r="RWK4" s="321"/>
      <c r="RWL4" s="321"/>
      <c r="RWM4" s="321"/>
      <c r="RWN4" s="321"/>
      <c r="RWO4" s="321"/>
      <c r="RWP4" s="321"/>
      <c r="RWQ4" s="321"/>
      <c r="RWR4" s="321"/>
      <c r="RWS4" s="321"/>
      <c r="RWT4" s="321"/>
      <c r="RWU4" s="321"/>
      <c r="RWV4" s="321"/>
      <c r="RWW4" s="321"/>
      <c r="RWX4" s="321"/>
      <c r="RWY4" s="321"/>
      <c r="RWZ4" s="321"/>
      <c r="RXA4" s="321"/>
      <c r="RXB4" s="321"/>
      <c r="RXC4" s="321"/>
      <c r="RXD4" s="321"/>
      <c r="RXE4" s="321"/>
      <c r="RXF4" s="321"/>
      <c r="RXG4" s="321"/>
      <c r="RXH4" s="321"/>
      <c r="RXI4" s="321"/>
      <c r="RXJ4" s="321"/>
      <c r="RXK4" s="321"/>
      <c r="RXL4" s="321"/>
      <c r="RXM4" s="321"/>
      <c r="RXN4" s="321"/>
      <c r="RXO4" s="321"/>
      <c r="RXP4" s="321"/>
      <c r="RXQ4" s="321"/>
      <c r="RXR4" s="321"/>
      <c r="RXS4" s="321"/>
      <c r="RXT4" s="321"/>
      <c r="RXU4" s="321"/>
      <c r="RXV4" s="321"/>
      <c r="RXW4" s="321"/>
      <c r="RXX4" s="321"/>
      <c r="RXY4" s="321"/>
      <c r="RXZ4" s="321"/>
      <c r="RYA4" s="321"/>
      <c r="RYB4" s="321"/>
      <c r="RYC4" s="321"/>
      <c r="RYD4" s="321"/>
      <c r="RYE4" s="321"/>
      <c r="RYF4" s="321"/>
      <c r="RYG4" s="321"/>
      <c r="RYH4" s="321"/>
      <c r="RYI4" s="321"/>
      <c r="RYJ4" s="321"/>
      <c r="RYK4" s="321"/>
      <c r="RYL4" s="321"/>
      <c r="RYM4" s="321"/>
      <c r="RYN4" s="321"/>
      <c r="RYO4" s="321"/>
      <c r="RYP4" s="321"/>
      <c r="RYQ4" s="321"/>
      <c r="RYR4" s="321"/>
      <c r="RYS4" s="321"/>
      <c r="RYT4" s="321"/>
      <c r="RYU4" s="321"/>
      <c r="RYV4" s="321"/>
      <c r="RYW4" s="321"/>
      <c r="RYX4" s="321"/>
      <c r="RYY4" s="321"/>
      <c r="RYZ4" s="321"/>
      <c r="RZA4" s="321"/>
      <c r="RZB4" s="321"/>
      <c r="RZC4" s="321"/>
      <c r="RZD4" s="321"/>
      <c r="RZE4" s="321"/>
      <c r="RZF4" s="321"/>
      <c r="RZG4" s="321"/>
      <c r="RZH4" s="321"/>
      <c r="RZI4" s="321"/>
      <c r="RZJ4" s="321"/>
      <c r="RZK4" s="321"/>
      <c r="RZL4" s="321"/>
      <c r="RZM4" s="321"/>
      <c r="RZN4" s="321"/>
      <c r="RZO4" s="321"/>
      <c r="RZP4" s="321"/>
      <c r="RZQ4" s="321"/>
      <c r="RZR4" s="321"/>
      <c r="RZS4" s="321"/>
      <c r="RZT4" s="321"/>
      <c r="RZU4" s="321"/>
      <c r="RZV4" s="321"/>
      <c r="RZW4" s="321"/>
      <c r="RZX4" s="321"/>
      <c r="RZY4" s="321"/>
      <c r="RZZ4" s="321"/>
      <c r="SAA4" s="321"/>
      <c r="SAB4" s="321"/>
      <c r="SAC4" s="321"/>
      <c r="SAD4" s="321"/>
      <c r="SAE4" s="321"/>
      <c r="SAF4" s="321"/>
      <c r="SAG4" s="321"/>
      <c r="SAH4" s="321"/>
      <c r="SAI4" s="321"/>
      <c r="SAJ4" s="321"/>
      <c r="SAK4" s="321"/>
      <c r="SAL4" s="321"/>
      <c r="SAM4" s="321"/>
      <c r="SAN4" s="321"/>
      <c r="SAO4" s="321"/>
      <c r="SAP4" s="321"/>
      <c r="SAQ4" s="321"/>
      <c r="SAR4" s="321"/>
      <c r="SAS4" s="321"/>
      <c r="SAT4" s="321"/>
      <c r="SAU4" s="321"/>
      <c r="SAV4" s="321"/>
      <c r="SAW4" s="321"/>
      <c r="SAX4" s="321"/>
      <c r="SAY4" s="321"/>
      <c r="SAZ4" s="321"/>
      <c r="SBA4" s="321"/>
      <c r="SBB4" s="321"/>
      <c r="SBC4" s="321"/>
      <c r="SBD4" s="321"/>
      <c r="SBE4" s="321"/>
      <c r="SBF4" s="321"/>
      <c r="SBG4" s="321"/>
      <c r="SBH4" s="321"/>
      <c r="SBI4" s="321"/>
      <c r="SBJ4" s="321"/>
      <c r="SBK4" s="321"/>
      <c r="SBL4" s="321"/>
      <c r="SBM4" s="321"/>
      <c r="SBN4" s="321"/>
      <c r="SBO4" s="321"/>
      <c r="SBP4" s="321"/>
      <c r="SBQ4" s="321"/>
      <c r="SBR4" s="321"/>
      <c r="SBS4" s="321"/>
      <c r="SBT4" s="321"/>
      <c r="SBU4" s="321"/>
      <c r="SBV4" s="321"/>
      <c r="SBW4" s="321"/>
      <c r="SBX4" s="321"/>
      <c r="SBY4" s="321"/>
      <c r="SBZ4" s="321"/>
      <c r="SCA4" s="321"/>
      <c r="SCB4" s="321"/>
      <c r="SCC4" s="321"/>
      <c r="SCD4" s="321"/>
      <c r="SCE4" s="321"/>
      <c r="SCF4" s="321"/>
      <c r="SCG4" s="321"/>
      <c r="SCH4" s="321"/>
      <c r="SCI4" s="321"/>
      <c r="SCJ4" s="321"/>
      <c r="SCK4" s="321"/>
      <c r="SCL4" s="321"/>
      <c r="SCM4" s="321"/>
      <c r="SCN4" s="321"/>
      <c r="SCO4" s="321"/>
      <c r="SCP4" s="321"/>
      <c r="SCQ4" s="321"/>
      <c r="SCR4" s="321"/>
      <c r="SCS4" s="321"/>
      <c r="SCT4" s="321"/>
      <c r="SCU4" s="321"/>
      <c r="SCV4" s="321"/>
      <c r="SCW4" s="321"/>
      <c r="SCX4" s="321"/>
      <c r="SCY4" s="321"/>
      <c r="SCZ4" s="321"/>
      <c r="SDA4" s="321"/>
      <c r="SDB4" s="321"/>
      <c r="SDC4" s="321"/>
      <c r="SDD4" s="321"/>
      <c r="SDE4" s="321"/>
      <c r="SDF4" s="321"/>
      <c r="SDG4" s="321"/>
      <c r="SDH4" s="321"/>
      <c r="SDI4" s="321"/>
      <c r="SDJ4" s="321"/>
      <c r="SDK4" s="321"/>
      <c r="SDL4" s="321"/>
      <c r="SDM4" s="321"/>
      <c r="SDN4" s="321"/>
      <c r="SDO4" s="321"/>
      <c r="SDP4" s="321"/>
      <c r="SDQ4" s="321"/>
      <c r="SDR4" s="321"/>
      <c r="SDS4" s="321"/>
      <c r="SDT4" s="321"/>
      <c r="SDU4" s="321"/>
      <c r="SDV4" s="321"/>
      <c r="SDW4" s="321"/>
      <c r="SDX4" s="321"/>
      <c r="SDY4" s="321"/>
      <c r="SDZ4" s="321"/>
      <c r="SEA4" s="321"/>
      <c r="SEB4" s="321"/>
      <c r="SEC4" s="321"/>
      <c r="SED4" s="321"/>
      <c r="SEE4" s="321"/>
      <c r="SEF4" s="321"/>
      <c r="SEG4" s="321"/>
      <c r="SEH4" s="321"/>
      <c r="SEI4" s="321"/>
      <c r="SEJ4" s="321"/>
      <c r="SEK4" s="321"/>
      <c r="SEL4" s="321"/>
      <c r="SEM4" s="321"/>
      <c r="SEN4" s="321"/>
      <c r="SEO4" s="321"/>
      <c r="SEP4" s="321"/>
      <c r="SEQ4" s="321"/>
      <c r="SER4" s="321"/>
      <c r="SES4" s="321"/>
      <c r="SET4" s="321"/>
      <c r="SEU4" s="321"/>
      <c r="SEV4" s="321"/>
      <c r="SEW4" s="321"/>
      <c r="SEX4" s="321"/>
      <c r="SEY4" s="321"/>
      <c r="SEZ4" s="321"/>
      <c r="SFA4" s="321"/>
      <c r="SFB4" s="321"/>
      <c r="SFC4" s="321"/>
      <c r="SFD4" s="321"/>
      <c r="SFE4" s="321"/>
      <c r="SFF4" s="321"/>
      <c r="SFG4" s="321"/>
      <c r="SFH4" s="321"/>
      <c r="SFI4" s="321"/>
      <c r="SFJ4" s="321"/>
      <c r="SFK4" s="321"/>
      <c r="SFL4" s="321"/>
      <c r="SFM4" s="321"/>
      <c r="SFN4" s="321"/>
      <c r="SFO4" s="321"/>
      <c r="SFP4" s="321"/>
      <c r="SFQ4" s="321"/>
      <c r="SFR4" s="321"/>
      <c r="SFS4" s="321"/>
      <c r="SFT4" s="321"/>
      <c r="SFU4" s="321"/>
      <c r="SFV4" s="321"/>
      <c r="SFW4" s="321"/>
      <c r="SFX4" s="321"/>
      <c r="SFY4" s="321"/>
      <c r="SFZ4" s="321"/>
      <c r="SGA4" s="321"/>
      <c r="SGB4" s="321"/>
      <c r="SGC4" s="321"/>
      <c r="SGD4" s="321"/>
      <c r="SGE4" s="321"/>
      <c r="SGF4" s="321"/>
      <c r="SGG4" s="321"/>
      <c r="SGH4" s="321"/>
      <c r="SGI4" s="321"/>
      <c r="SGJ4" s="321"/>
      <c r="SGK4" s="321"/>
      <c r="SGL4" s="321"/>
      <c r="SGM4" s="321"/>
      <c r="SGN4" s="321"/>
      <c r="SGO4" s="321"/>
      <c r="SGP4" s="321"/>
      <c r="SGQ4" s="321"/>
      <c r="SGR4" s="321"/>
      <c r="SGS4" s="321"/>
      <c r="SGT4" s="321"/>
      <c r="SGU4" s="321"/>
      <c r="SGV4" s="321"/>
      <c r="SGW4" s="321"/>
      <c r="SGX4" s="321"/>
      <c r="SGY4" s="321"/>
      <c r="SGZ4" s="321"/>
      <c r="SHA4" s="321"/>
      <c r="SHB4" s="321"/>
      <c r="SHC4" s="321"/>
      <c r="SHD4" s="321"/>
      <c r="SHE4" s="321"/>
      <c r="SHF4" s="321"/>
      <c r="SHG4" s="321"/>
      <c r="SHH4" s="321"/>
      <c r="SHI4" s="321"/>
      <c r="SHJ4" s="321"/>
      <c r="SHK4" s="321"/>
      <c r="SHL4" s="321"/>
      <c r="SHM4" s="321"/>
      <c r="SHN4" s="321"/>
      <c r="SHO4" s="321"/>
      <c r="SHP4" s="321"/>
      <c r="SHQ4" s="321"/>
      <c r="SHR4" s="321"/>
      <c r="SHS4" s="321"/>
      <c r="SHT4" s="321"/>
      <c r="SHU4" s="321"/>
      <c r="SHV4" s="321"/>
      <c r="SHW4" s="321"/>
      <c r="SHX4" s="321"/>
      <c r="SHY4" s="321"/>
      <c r="SHZ4" s="321"/>
      <c r="SIA4" s="321"/>
      <c r="SIB4" s="321"/>
      <c r="SIC4" s="321"/>
      <c r="SID4" s="321"/>
      <c r="SIE4" s="321"/>
      <c r="SIF4" s="321"/>
      <c r="SIG4" s="321"/>
      <c r="SIH4" s="321"/>
      <c r="SII4" s="321"/>
      <c r="SIJ4" s="321"/>
      <c r="SIK4" s="321"/>
      <c r="SIL4" s="321"/>
      <c r="SIM4" s="321"/>
      <c r="SIN4" s="321"/>
      <c r="SIO4" s="321"/>
      <c r="SIP4" s="321"/>
      <c r="SIQ4" s="321"/>
      <c r="SIR4" s="321"/>
      <c r="SIS4" s="321"/>
      <c r="SIT4" s="321"/>
      <c r="SIU4" s="321"/>
      <c r="SIV4" s="321"/>
      <c r="SIW4" s="321"/>
      <c r="SIX4" s="321"/>
      <c r="SIY4" s="321"/>
      <c r="SIZ4" s="321"/>
      <c r="SJA4" s="321"/>
      <c r="SJB4" s="321"/>
      <c r="SJC4" s="321"/>
      <c r="SJD4" s="321"/>
      <c r="SJE4" s="321"/>
      <c r="SJF4" s="321"/>
      <c r="SJG4" s="321"/>
      <c r="SJH4" s="321"/>
      <c r="SJI4" s="321"/>
      <c r="SJJ4" s="321"/>
      <c r="SJK4" s="321"/>
      <c r="SJL4" s="321"/>
      <c r="SJM4" s="321"/>
      <c r="SJN4" s="321"/>
      <c r="SJO4" s="321"/>
      <c r="SJP4" s="321"/>
      <c r="SJQ4" s="321"/>
      <c r="SJR4" s="321"/>
      <c r="SJS4" s="321"/>
      <c r="SJT4" s="321"/>
      <c r="SJU4" s="321"/>
      <c r="SJV4" s="321"/>
      <c r="SJW4" s="321"/>
      <c r="SJX4" s="321"/>
      <c r="SJY4" s="321"/>
      <c r="SJZ4" s="321"/>
      <c r="SKA4" s="321"/>
      <c r="SKB4" s="321"/>
      <c r="SKC4" s="321"/>
      <c r="SKD4" s="321"/>
      <c r="SKE4" s="321"/>
      <c r="SKF4" s="321"/>
      <c r="SKG4" s="321"/>
      <c r="SKH4" s="321"/>
      <c r="SKI4" s="321"/>
      <c r="SKJ4" s="321"/>
      <c r="SKK4" s="321"/>
      <c r="SKL4" s="321"/>
      <c r="SKM4" s="321"/>
      <c r="SKN4" s="321"/>
      <c r="SKO4" s="321"/>
      <c r="SKP4" s="321"/>
      <c r="SKQ4" s="321"/>
      <c r="SKR4" s="321"/>
      <c r="SKS4" s="321"/>
      <c r="SKT4" s="321"/>
      <c r="SKU4" s="321"/>
      <c r="SKV4" s="321"/>
      <c r="SKW4" s="321"/>
      <c r="SKX4" s="321"/>
      <c r="SKY4" s="321"/>
      <c r="SKZ4" s="321"/>
      <c r="SLA4" s="321"/>
      <c r="SLB4" s="321"/>
      <c r="SLC4" s="321"/>
      <c r="SLD4" s="321"/>
      <c r="SLE4" s="321"/>
      <c r="SLF4" s="321"/>
      <c r="SLG4" s="321"/>
      <c r="SLH4" s="321"/>
      <c r="SLI4" s="321"/>
      <c r="SLJ4" s="321"/>
      <c r="SLK4" s="321"/>
      <c r="SLL4" s="321"/>
      <c r="SLM4" s="321"/>
      <c r="SLN4" s="321"/>
      <c r="SLO4" s="321"/>
      <c r="SLP4" s="321"/>
      <c r="SLQ4" s="321"/>
      <c r="SLR4" s="321"/>
      <c r="SLS4" s="321"/>
      <c r="SLT4" s="321"/>
      <c r="SLU4" s="321"/>
      <c r="SLV4" s="321"/>
      <c r="SLW4" s="321"/>
      <c r="SLX4" s="321"/>
      <c r="SLY4" s="321"/>
      <c r="SLZ4" s="321"/>
      <c r="SMA4" s="321"/>
      <c r="SMB4" s="321"/>
      <c r="SMC4" s="321"/>
      <c r="SMD4" s="321"/>
      <c r="SME4" s="321"/>
      <c r="SMF4" s="321"/>
      <c r="SMG4" s="321"/>
      <c r="SMH4" s="321"/>
      <c r="SMI4" s="321"/>
      <c r="SMJ4" s="321"/>
      <c r="SMK4" s="321"/>
      <c r="SML4" s="321"/>
      <c r="SMM4" s="321"/>
      <c r="SMN4" s="321"/>
      <c r="SMO4" s="321"/>
      <c r="SMP4" s="321"/>
      <c r="SMQ4" s="321"/>
      <c r="SMR4" s="321"/>
      <c r="SMS4" s="321"/>
      <c r="SMT4" s="321"/>
      <c r="SMU4" s="321"/>
      <c r="SMV4" s="321"/>
      <c r="SMW4" s="321"/>
      <c r="SMX4" s="321"/>
      <c r="SMY4" s="321"/>
      <c r="SMZ4" s="321"/>
      <c r="SNA4" s="321"/>
      <c r="SNB4" s="321"/>
      <c r="SNC4" s="321"/>
      <c r="SND4" s="321"/>
      <c r="SNE4" s="321"/>
      <c r="SNF4" s="321"/>
      <c r="SNG4" s="321"/>
      <c r="SNH4" s="321"/>
      <c r="SNI4" s="321"/>
      <c r="SNJ4" s="321"/>
      <c r="SNK4" s="321"/>
      <c r="SNL4" s="321"/>
      <c r="SNM4" s="321"/>
      <c r="SNN4" s="321"/>
      <c r="SNO4" s="321"/>
      <c r="SNP4" s="321"/>
      <c r="SNQ4" s="321"/>
      <c r="SNR4" s="321"/>
      <c r="SNS4" s="321"/>
      <c r="SNT4" s="321"/>
      <c r="SNU4" s="321"/>
      <c r="SNV4" s="321"/>
      <c r="SNW4" s="321"/>
      <c r="SNX4" s="321"/>
      <c r="SNY4" s="321"/>
      <c r="SNZ4" s="321"/>
      <c r="SOA4" s="321"/>
      <c r="SOB4" s="321"/>
      <c r="SOC4" s="321"/>
      <c r="SOD4" s="321"/>
      <c r="SOE4" s="321"/>
      <c r="SOF4" s="321"/>
      <c r="SOG4" s="321"/>
      <c r="SOH4" s="321"/>
      <c r="SOI4" s="321"/>
      <c r="SOJ4" s="321"/>
      <c r="SOK4" s="321"/>
      <c r="SOL4" s="321"/>
      <c r="SOM4" s="321"/>
      <c r="SON4" s="321"/>
      <c r="SOO4" s="321"/>
      <c r="SOP4" s="321"/>
      <c r="SOQ4" s="321"/>
      <c r="SOR4" s="321"/>
      <c r="SOS4" s="321"/>
      <c r="SOT4" s="321"/>
      <c r="SOU4" s="321"/>
      <c r="SOV4" s="321"/>
      <c r="SOW4" s="321"/>
      <c r="SOX4" s="321"/>
      <c r="SOY4" s="321"/>
      <c r="SOZ4" s="321"/>
      <c r="SPA4" s="321"/>
      <c r="SPB4" s="321"/>
      <c r="SPC4" s="321"/>
      <c r="SPD4" s="321"/>
      <c r="SPE4" s="321"/>
      <c r="SPF4" s="321"/>
      <c r="SPG4" s="321"/>
      <c r="SPH4" s="321"/>
      <c r="SPI4" s="321"/>
      <c r="SPJ4" s="321"/>
      <c r="SPK4" s="321"/>
      <c r="SPL4" s="321"/>
      <c r="SPM4" s="321"/>
      <c r="SPN4" s="321"/>
      <c r="SPO4" s="321"/>
      <c r="SPP4" s="321"/>
      <c r="SPQ4" s="321"/>
      <c r="SPR4" s="321"/>
      <c r="SPS4" s="321"/>
      <c r="SPT4" s="321"/>
      <c r="SPU4" s="321"/>
      <c r="SPV4" s="321"/>
      <c r="SPW4" s="321"/>
      <c r="SPX4" s="321"/>
      <c r="SPY4" s="321"/>
      <c r="SPZ4" s="321"/>
      <c r="SQA4" s="321"/>
      <c r="SQB4" s="321"/>
      <c r="SQC4" s="321"/>
      <c r="SQD4" s="321"/>
      <c r="SQE4" s="321"/>
      <c r="SQF4" s="321"/>
      <c r="SQG4" s="321"/>
      <c r="SQH4" s="321"/>
      <c r="SQI4" s="321"/>
      <c r="SQJ4" s="321"/>
      <c r="SQK4" s="321"/>
      <c r="SQL4" s="321"/>
      <c r="SQM4" s="321"/>
      <c r="SQN4" s="321"/>
      <c r="SQO4" s="321"/>
      <c r="SQP4" s="321"/>
      <c r="SQQ4" s="321"/>
      <c r="SQR4" s="321"/>
      <c r="SQS4" s="321"/>
      <c r="SQT4" s="321"/>
      <c r="SQU4" s="321"/>
      <c r="SQV4" s="321"/>
      <c r="SQW4" s="321"/>
      <c r="SQX4" s="321"/>
      <c r="SQY4" s="321"/>
      <c r="SQZ4" s="321"/>
      <c r="SRA4" s="321"/>
      <c r="SRB4" s="321"/>
      <c r="SRC4" s="321"/>
      <c r="SRD4" s="321"/>
      <c r="SRE4" s="321"/>
      <c r="SRF4" s="321"/>
      <c r="SRG4" s="321"/>
      <c r="SRH4" s="321"/>
      <c r="SRI4" s="321"/>
      <c r="SRJ4" s="321"/>
      <c r="SRK4" s="321"/>
      <c r="SRL4" s="321"/>
      <c r="SRM4" s="321"/>
      <c r="SRN4" s="321"/>
      <c r="SRO4" s="321"/>
      <c r="SRP4" s="321"/>
      <c r="SRQ4" s="321"/>
      <c r="SRR4" s="321"/>
      <c r="SRS4" s="321"/>
      <c r="SRT4" s="321"/>
      <c r="SRU4" s="321"/>
      <c r="SRV4" s="321"/>
      <c r="SRW4" s="321"/>
      <c r="SRX4" s="321"/>
      <c r="SRY4" s="321"/>
      <c r="SRZ4" s="321"/>
      <c r="SSA4" s="321"/>
      <c r="SSB4" s="321"/>
      <c r="SSC4" s="321"/>
      <c r="SSD4" s="321"/>
      <c r="SSE4" s="321"/>
      <c r="SSF4" s="321"/>
      <c r="SSG4" s="321"/>
      <c r="SSH4" s="321"/>
      <c r="SSI4" s="321"/>
      <c r="SSJ4" s="321"/>
      <c r="SSK4" s="321"/>
      <c r="SSL4" s="321"/>
      <c r="SSM4" s="321"/>
      <c r="SSN4" s="321"/>
      <c r="SSO4" s="321"/>
      <c r="SSP4" s="321"/>
      <c r="SSQ4" s="321"/>
      <c r="SSR4" s="321"/>
      <c r="SSS4" s="321"/>
      <c r="SST4" s="321"/>
      <c r="SSU4" s="321"/>
      <c r="SSV4" s="321"/>
      <c r="SSW4" s="321"/>
      <c r="SSX4" s="321"/>
      <c r="SSY4" s="321"/>
      <c r="SSZ4" s="321"/>
      <c r="STA4" s="321"/>
      <c r="STB4" s="321"/>
      <c r="STC4" s="321"/>
      <c r="STD4" s="321"/>
      <c r="STE4" s="321"/>
      <c r="STF4" s="321"/>
      <c r="STG4" s="321"/>
      <c r="STH4" s="321"/>
      <c r="STI4" s="321"/>
      <c r="STJ4" s="321"/>
      <c r="STK4" s="321"/>
      <c r="STL4" s="321"/>
      <c r="STM4" s="321"/>
      <c r="STN4" s="321"/>
      <c r="STO4" s="321"/>
      <c r="STP4" s="321"/>
      <c r="STQ4" s="321"/>
      <c r="STR4" s="321"/>
      <c r="STS4" s="321"/>
      <c r="STT4" s="321"/>
      <c r="STU4" s="321"/>
      <c r="STV4" s="321"/>
      <c r="STW4" s="321"/>
      <c r="STX4" s="321"/>
      <c r="STY4" s="321"/>
      <c r="STZ4" s="321"/>
      <c r="SUA4" s="321"/>
      <c r="SUB4" s="321"/>
      <c r="SUC4" s="321"/>
      <c r="SUD4" s="321"/>
      <c r="SUE4" s="321"/>
      <c r="SUF4" s="321"/>
      <c r="SUG4" s="321"/>
      <c r="SUH4" s="321"/>
      <c r="SUI4" s="321"/>
      <c r="SUJ4" s="321"/>
      <c r="SUK4" s="321"/>
      <c r="SUL4" s="321"/>
      <c r="SUM4" s="321"/>
      <c r="SUN4" s="321"/>
      <c r="SUO4" s="321"/>
      <c r="SUP4" s="321"/>
      <c r="SUQ4" s="321"/>
      <c r="SUR4" s="321"/>
      <c r="SUS4" s="321"/>
      <c r="SUT4" s="321"/>
      <c r="SUU4" s="321"/>
      <c r="SUV4" s="321"/>
      <c r="SUW4" s="321"/>
      <c r="SUX4" s="321"/>
      <c r="SUY4" s="321"/>
      <c r="SUZ4" s="321"/>
      <c r="SVA4" s="321"/>
      <c r="SVB4" s="321"/>
      <c r="SVC4" s="321"/>
      <c r="SVD4" s="321"/>
      <c r="SVE4" s="321"/>
      <c r="SVF4" s="321"/>
      <c r="SVG4" s="321"/>
      <c r="SVH4" s="321"/>
      <c r="SVI4" s="321"/>
      <c r="SVJ4" s="321"/>
      <c r="SVK4" s="321"/>
      <c r="SVL4" s="321"/>
      <c r="SVM4" s="321"/>
      <c r="SVN4" s="321"/>
      <c r="SVO4" s="321"/>
      <c r="SVP4" s="321"/>
      <c r="SVQ4" s="321"/>
      <c r="SVR4" s="321"/>
      <c r="SVS4" s="321"/>
      <c r="SVT4" s="321"/>
      <c r="SVU4" s="321"/>
      <c r="SVV4" s="321"/>
      <c r="SVW4" s="321"/>
      <c r="SVX4" s="321"/>
      <c r="SVY4" s="321"/>
      <c r="SVZ4" s="321"/>
      <c r="SWA4" s="321"/>
      <c r="SWB4" s="321"/>
      <c r="SWC4" s="321"/>
      <c r="SWD4" s="321"/>
      <c r="SWE4" s="321"/>
      <c r="SWF4" s="321"/>
      <c r="SWG4" s="321"/>
      <c r="SWH4" s="321"/>
      <c r="SWI4" s="321"/>
      <c r="SWJ4" s="321"/>
      <c r="SWK4" s="321"/>
      <c r="SWL4" s="321"/>
      <c r="SWM4" s="321"/>
      <c r="SWN4" s="321"/>
      <c r="SWO4" s="321"/>
      <c r="SWP4" s="321"/>
      <c r="SWQ4" s="321"/>
      <c r="SWR4" s="321"/>
      <c r="SWS4" s="321"/>
      <c r="SWT4" s="321"/>
      <c r="SWU4" s="321"/>
      <c r="SWV4" s="321"/>
      <c r="SWW4" s="321"/>
      <c r="SWX4" s="321"/>
      <c r="SWY4" s="321"/>
      <c r="SWZ4" s="321"/>
      <c r="SXA4" s="321"/>
      <c r="SXB4" s="321"/>
      <c r="SXC4" s="321"/>
      <c r="SXD4" s="321"/>
      <c r="SXE4" s="321"/>
      <c r="SXF4" s="321"/>
      <c r="SXG4" s="321"/>
      <c r="SXH4" s="321"/>
      <c r="SXI4" s="321"/>
      <c r="SXJ4" s="321"/>
      <c r="SXK4" s="321"/>
      <c r="SXL4" s="321"/>
      <c r="SXM4" s="321"/>
      <c r="SXN4" s="321"/>
      <c r="SXO4" s="321"/>
      <c r="SXP4" s="321"/>
      <c r="SXQ4" s="321"/>
      <c r="SXR4" s="321"/>
      <c r="SXS4" s="321"/>
      <c r="SXT4" s="321"/>
      <c r="SXU4" s="321"/>
      <c r="SXV4" s="321"/>
      <c r="SXW4" s="321"/>
      <c r="SXX4" s="321"/>
      <c r="SXY4" s="321"/>
      <c r="SXZ4" s="321"/>
      <c r="SYA4" s="321"/>
      <c r="SYB4" s="321"/>
      <c r="SYC4" s="321"/>
      <c r="SYD4" s="321"/>
      <c r="SYE4" s="321"/>
      <c r="SYF4" s="321"/>
      <c r="SYG4" s="321"/>
      <c r="SYH4" s="321"/>
      <c r="SYI4" s="321"/>
      <c r="SYJ4" s="321"/>
      <c r="SYK4" s="321"/>
      <c r="SYL4" s="321"/>
      <c r="SYM4" s="321"/>
      <c r="SYN4" s="321"/>
      <c r="SYO4" s="321"/>
      <c r="SYP4" s="321"/>
      <c r="SYQ4" s="321"/>
      <c r="SYR4" s="321"/>
      <c r="SYS4" s="321"/>
      <c r="SYT4" s="321"/>
      <c r="SYU4" s="321"/>
      <c r="SYV4" s="321"/>
      <c r="SYW4" s="321"/>
      <c r="SYX4" s="321"/>
      <c r="SYY4" s="321"/>
      <c r="SYZ4" s="321"/>
      <c r="SZA4" s="321"/>
      <c r="SZB4" s="321"/>
      <c r="SZC4" s="321"/>
      <c r="SZD4" s="321"/>
      <c r="SZE4" s="321"/>
      <c r="SZF4" s="321"/>
      <c r="SZG4" s="321"/>
      <c r="SZH4" s="321"/>
      <c r="SZI4" s="321"/>
      <c r="SZJ4" s="321"/>
      <c r="SZK4" s="321"/>
      <c r="SZL4" s="321"/>
      <c r="SZM4" s="321"/>
      <c r="SZN4" s="321"/>
      <c r="SZO4" s="321"/>
      <c r="SZP4" s="321"/>
      <c r="SZQ4" s="321"/>
      <c r="SZR4" s="321"/>
      <c r="SZS4" s="321"/>
      <c r="SZT4" s="321"/>
      <c r="SZU4" s="321"/>
      <c r="SZV4" s="321"/>
      <c r="SZW4" s="321"/>
      <c r="SZX4" s="321"/>
      <c r="SZY4" s="321"/>
      <c r="SZZ4" s="321"/>
      <c r="TAA4" s="321"/>
      <c r="TAB4" s="321"/>
      <c r="TAC4" s="321"/>
      <c r="TAD4" s="321"/>
      <c r="TAE4" s="321"/>
      <c r="TAF4" s="321"/>
      <c r="TAG4" s="321"/>
      <c r="TAH4" s="321"/>
      <c r="TAI4" s="321"/>
      <c r="TAJ4" s="321"/>
      <c r="TAK4" s="321"/>
      <c r="TAL4" s="321"/>
      <c r="TAM4" s="321"/>
      <c r="TAN4" s="321"/>
      <c r="TAO4" s="321"/>
      <c r="TAP4" s="321"/>
      <c r="TAQ4" s="321"/>
      <c r="TAR4" s="321"/>
      <c r="TAS4" s="321"/>
      <c r="TAT4" s="321"/>
      <c r="TAU4" s="321"/>
      <c r="TAV4" s="321"/>
      <c r="TAW4" s="321"/>
      <c r="TAX4" s="321"/>
      <c r="TAY4" s="321"/>
      <c r="TAZ4" s="321"/>
      <c r="TBA4" s="321"/>
      <c r="TBB4" s="321"/>
      <c r="TBC4" s="321"/>
      <c r="TBD4" s="321"/>
      <c r="TBE4" s="321"/>
      <c r="TBF4" s="321"/>
      <c r="TBG4" s="321"/>
      <c r="TBH4" s="321"/>
      <c r="TBI4" s="321"/>
      <c r="TBJ4" s="321"/>
      <c r="TBK4" s="321"/>
      <c r="TBL4" s="321"/>
      <c r="TBM4" s="321"/>
      <c r="TBN4" s="321"/>
      <c r="TBO4" s="321"/>
      <c r="TBP4" s="321"/>
      <c r="TBQ4" s="321"/>
      <c r="TBR4" s="321"/>
      <c r="TBS4" s="321"/>
      <c r="TBT4" s="321"/>
      <c r="TBU4" s="321"/>
      <c r="TBV4" s="321"/>
      <c r="TBW4" s="321"/>
      <c r="TBX4" s="321"/>
      <c r="TBY4" s="321"/>
      <c r="TBZ4" s="321"/>
      <c r="TCA4" s="321"/>
      <c r="TCB4" s="321"/>
      <c r="TCC4" s="321"/>
      <c r="TCD4" s="321"/>
      <c r="TCE4" s="321"/>
      <c r="TCF4" s="321"/>
      <c r="TCG4" s="321"/>
      <c r="TCH4" s="321"/>
      <c r="TCI4" s="321"/>
      <c r="TCJ4" s="321"/>
      <c r="TCK4" s="321"/>
      <c r="TCL4" s="321"/>
      <c r="TCM4" s="321"/>
      <c r="TCN4" s="321"/>
      <c r="TCO4" s="321"/>
      <c r="TCP4" s="321"/>
      <c r="TCQ4" s="321"/>
      <c r="TCR4" s="321"/>
      <c r="TCS4" s="321"/>
      <c r="TCT4" s="321"/>
      <c r="TCU4" s="321"/>
      <c r="TCV4" s="321"/>
      <c r="TCW4" s="321"/>
      <c r="TCX4" s="321"/>
      <c r="TCY4" s="321"/>
      <c r="TCZ4" s="321"/>
      <c r="TDA4" s="321"/>
      <c r="TDB4" s="321"/>
      <c r="TDC4" s="321"/>
      <c r="TDD4" s="321"/>
      <c r="TDE4" s="321"/>
      <c r="TDF4" s="321"/>
      <c r="TDG4" s="321"/>
      <c r="TDH4" s="321"/>
      <c r="TDI4" s="321"/>
      <c r="TDJ4" s="321"/>
      <c r="TDK4" s="321"/>
      <c r="TDL4" s="321"/>
      <c r="TDM4" s="321"/>
      <c r="TDN4" s="321"/>
      <c r="TDO4" s="321"/>
      <c r="TDP4" s="321"/>
      <c r="TDQ4" s="321"/>
      <c r="TDR4" s="321"/>
      <c r="TDS4" s="321"/>
      <c r="TDT4" s="321"/>
      <c r="TDU4" s="321"/>
      <c r="TDV4" s="321"/>
      <c r="TDW4" s="321"/>
      <c r="TDX4" s="321"/>
      <c r="TDY4" s="321"/>
      <c r="TDZ4" s="321"/>
      <c r="TEA4" s="321"/>
      <c r="TEB4" s="321"/>
      <c r="TEC4" s="321"/>
      <c r="TED4" s="321"/>
      <c r="TEE4" s="321"/>
      <c r="TEF4" s="321"/>
      <c r="TEG4" s="321"/>
      <c r="TEH4" s="321"/>
      <c r="TEI4" s="321"/>
      <c r="TEJ4" s="321"/>
      <c r="TEK4" s="321"/>
      <c r="TEL4" s="321"/>
      <c r="TEM4" s="321"/>
      <c r="TEN4" s="321"/>
      <c r="TEO4" s="321"/>
      <c r="TEP4" s="321"/>
      <c r="TEQ4" s="321"/>
      <c r="TER4" s="321"/>
      <c r="TES4" s="321"/>
      <c r="TET4" s="321"/>
      <c r="TEU4" s="321"/>
      <c r="TEV4" s="321"/>
      <c r="TEW4" s="321"/>
      <c r="TEX4" s="321"/>
      <c r="TEY4" s="321"/>
      <c r="TEZ4" s="321"/>
      <c r="TFA4" s="321"/>
      <c r="TFB4" s="321"/>
      <c r="TFC4" s="321"/>
      <c r="TFD4" s="321"/>
      <c r="TFE4" s="321"/>
      <c r="TFF4" s="321"/>
      <c r="TFG4" s="321"/>
      <c r="TFH4" s="321"/>
      <c r="TFI4" s="321"/>
      <c r="TFJ4" s="321"/>
      <c r="TFK4" s="321"/>
      <c r="TFL4" s="321"/>
      <c r="TFM4" s="321"/>
      <c r="TFN4" s="321"/>
      <c r="TFO4" s="321"/>
      <c r="TFP4" s="321"/>
      <c r="TFQ4" s="321"/>
      <c r="TFR4" s="321"/>
      <c r="TFS4" s="321"/>
      <c r="TFT4" s="321"/>
      <c r="TFU4" s="321"/>
      <c r="TFV4" s="321"/>
      <c r="TFW4" s="321"/>
      <c r="TFX4" s="321"/>
      <c r="TFY4" s="321"/>
      <c r="TFZ4" s="321"/>
      <c r="TGA4" s="321"/>
      <c r="TGB4" s="321"/>
      <c r="TGC4" s="321"/>
      <c r="TGD4" s="321"/>
      <c r="TGE4" s="321"/>
      <c r="TGF4" s="321"/>
      <c r="TGG4" s="321"/>
      <c r="TGH4" s="321"/>
      <c r="TGI4" s="321"/>
      <c r="TGJ4" s="321"/>
      <c r="TGK4" s="321"/>
      <c r="TGL4" s="321"/>
      <c r="TGM4" s="321"/>
      <c r="TGN4" s="321"/>
      <c r="TGO4" s="321"/>
      <c r="TGP4" s="321"/>
      <c r="TGQ4" s="321"/>
      <c r="TGR4" s="321"/>
      <c r="TGS4" s="321"/>
      <c r="TGT4" s="321"/>
      <c r="TGU4" s="321"/>
      <c r="TGV4" s="321"/>
      <c r="TGW4" s="321"/>
      <c r="TGX4" s="321"/>
      <c r="TGY4" s="321"/>
      <c r="TGZ4" s="321"/>
      <c r="THA4" s="321"/>
      <c r="THB4" s="321"/>
      <c r="THC4" s="321"/>
      <c r="THD4" s="321"/>
      <c r="THE4" s="321"/>
      <c r="THF4" s="321"/>
      <c r="THG4" s="321"/>
      <c r="THH4" s="321"/>
      <c r="THI4" s="321"/>
      <c r="THJ4" s="321"/>
      <c r="THK4" s="321"/>
      <c r="THL4" s="321"/>
      <c r="THM4" s="321"/>
      <c r="THN4" s="321"/>
      <c r="THO4" s="321"/>
      <c r="THP4" s="321"/>
      <c r="THQ4" s="321"/>
      <c r="THR4" s="321"/>
      <c r="THS4" s="321"/>
      <c r="THT4" s="321"/>
      <c r="THU4" s="321"/>
      <c r="THV4" s="321"/>
      <c r="THW4" s="321"/>
      <c r="THX4" s="321"/>
      <c r="THY4" s="321"/>
      <c r="THZ4" s="321"/>
      <c r="TIA4" s="321"/>
      <c r="TIB4" s="321"/>
      <c r="TIC4" s="321"/>
      <c r="TID4" s="321"/>
      <c r="TIE4" s="321"/>
      <c r="TIF4" s="321"/>
      <c r="TIG4" s="321"/>
      <c r="TIH4" s="321"/>
      <c r="TII4" s="321"/>
      <c r="TIJ4" s="321"/>
      <c r="TIK4" s="321"/>
      <c r="TIL4" s="321"/>
      <c r="TIM4" s="321"/>
      <c r="TIN4" s="321"/>
      <c r="TIO4" s="321"/>
      <c r="TIP4" s="321"/>
      <c r="TIQ4" s="321"/>
      <c r="TIR4" s="321"/>
      <c r="TIS4" s="321"/>
      <c r="TIT4" s="321"/>
      <c r="TIU4" s="321"/>
      <c r="TIV4" s="321"/>
      <c r="TIW4" s="321"/>
      <c r="TIX4" s="321"/>
      <c r="TIY4" s="321"/>
      <c r="TIZ4" s="321"/>
      <c r="TJA4" s="321"/>
      <c r="TJB4" s="321"/>
      <c r="TJC4" s="321"/>
      <c r="TJD4" s="321"/>
      <c r="TJE4" s="321"/>
      <c r="TJF4" s="321"/>
      <c r="TJG4" s="321"/>
      <c r="TJH4" s="321"/>
      <c r="TJI4" s="321"/>
      <c r="TJJ4" s="321"/>
      <c r="TJK4" s="321"/>
      <c r="TJL4" s="321"/>
      <c r="TJM4" s="321"/>
      <c r="TJN4" s="321"/>
      <c r="TJO4" s="321"/>
      <c r="TJP4" s="321"/>
      <c r="TJQ4" s="321"/>
      <c r="TJR4" s="321"/>
      <c r="TJS4" s="321"/>
      <c r="TJT4" s="321"/>
      <c r="TJU4" s="321"/>
      <c r="TJV4" s="321"/>
      <c r="TJW4" s="321"/>
      <c r="TJX4" s="321"/>
      <c r="TJY4" s="321"/>
      <c r="TJZ4" s="321"/>
      <c r="TKA4" s="321"/>
      <c r="TKB4" s="321"/>
      <c r="TKC4" s="321"/>
      <c r="TKD4" s="321"/>
      <c r="TKE4" s="321"/>
      <c r="TKF4" s="321"/>
      <c r="TKG4" s="321"/>
      <c r="TKH4" s="321"/>
      <c r="TKI4" s="321"/>
      <c r="TKJ4" s="321"/>
      <c r="TKK4" s="321"/>
      <c r="TKL4" s="321"/>
      <c r="TKM4" s="321"/>
      <c r="TKN4" s="321"/>
      <c r="TKO4" s="321"/>
      <c r="TKP4" s="321"/>
      <c r="TKQ4" s="321"/>
      <c r="TKR4" s="321"/>
      <c r="TKS4" s="321"/>
      <c r="TKT4" s="321"/>
      <c r="TKU4" s="321"/>
      <c r="TKV4" s="321"/>
      <c r="TKW4" s="321"/>
      <c r="TKX4" s="321"/>
      <c r="TKY4" s="321"/>
      <c r="TKZ4" s="321"/>
      <c r="TLA4" s="321"/>
      <c r="TLB4" s="321"/>
      <c r="TLC4" s="321"/>
      <c r="TLD4" s="321"/>
      <c r="TLE4" s="321"/>
      <c r="TLF4" s="321"/>
      <c r="TLG4" s="321"/>
      <c r="TLH4" s="321"/>
      <c r="TLI4" s="321"/>
      <c r="TLJ4" s="321"/>
      <c r="TLK4" s="321"/>
      <c r="TLL4" s="321"/>
      <c r="TLM4" s="321"/>
      <c r="TLN4" s="321"/>
      <c r="TLO4" s="321"/>
      <c r="TLP4" s="321"/>
      <c r="TLQ4" s="321"/>
      <c r="TLR4" s="321"/>
      <c r="TLS4" s="321"/>
      <c r="TLT4" s="321"/>
      <c r="TLU4" s="321"/>
      <c r="TLV4" s="321"/>
      <c r="TLW4" s="321"/>
      <c r="TLX4" s="321"/>
      <c r="TLY4" s="321"/>
      <c r="TLZ4" s="321"/>
      <c r="TMA4" s="321"/>
      <c r="TMB4" s="321"/>
      <c r="TMC4" s="321"/>
      <c r="TMD4" s="321"/>
      <c r="TME4" s="321"/>
      <c r="TMF4" s="321"/>
      <c r="TMG4" s="321"/>
      <c r="TMH4" s="321"/>
      <c r="TMI4" s="321"/>
      <c r="TMJ4" s="321"/>
      <c r="TMK4" s="321"/>
      <c r="TML4" s="321"/>
      <c r="TMM4" s="321"/>
      <c r="TMN4" s="321"/>
      <c r="TMO4" s="321"/>
      <c r="TMP4" s="321"/>
      <c r="TMQ4" s="321"/>
      <c r="TMR4" s="321"/>
      <c r="TMS4" s="321"/>
      <c r="TMT4" s="321"/>
      <c r="TMU4" s="321"/>
      <c r="TMV4" s="321"/>
      <c r="TMW4" s="321"/>
      <c r="TMX4" s="321"/>
      <c r="TMY4" s="321"/>
      <c r="TMZ4" s="321"/>
      <c r="TNA4" s="321"/>
      <c r="TNB4" s="321"/>
      <c r="TNC4" s="321"/>
      <c r="TND4" s="321"/>
      <c r="TNE4" s="321"/>
      <c r="TNF4" s="321"/>
      <c r="TNG4" s="321"/>
      <c r="TNH4" s="321"/>
      <c r="TNI4" s="321"/>
      <c r="TNJ4" s="321"/>
      <c r="TNK4" s="321"/>
      <c r="TNL4" s="321"/>
      <c r="TNM4" s="321"/>
      <c r="TNN4" s="321"/>
      <c r="TNO4" s="321"/>
      <c r="TNP4" s="321"/>
      <c r="TNQ4" s="321"/>
      <c r="TNR4" s="321"/>
      <c r="TNS4" s="321"/>
      <c r="TNT4" s="321"/>
      <c r="TNU4" s="321"/>
      <c r="TNV4" s="321"/>
      <c r="TNW4" s="321"/>
      <c r="TNX4" s="321"/>
      <c r="TNY4" s="321"/>
      <c r="TNZ4" s="321"/>
      <c r="TOA4" s="321"/>
      <c r="TOB4" s="321"/>
      <c r="TOC4" s="321"/>
      <c r="TOD4" s="321"/>
      <c r="TOE4" s="321"/>
      <c r="TOF4" s="321"/>
      <c r="TOG4" s="321"/>
      <c r="TOH4" s="321"/>
      <c r="TOI4" s="321"/>
      <c r="TOJ4" s="321"/>
      <c r="TOK4" s="321"/>
      <c r="TOL4" s="321"/>
      <c r="TOM4" s="321"/>
      <c r="TON4" s="321"/>
      <c r="TOO4" s="321"/>
      <c r="TOP4" s="321"/>
      <c r="TOQ4" s="321"/>
      <c r="TOR4" s="321"/>
      <c r="TOS4" s="321"/>
      <c r="TOT4" s="321"/>
      <c r="TOU4" s="321"/>
      <c r="TOV4" s="321"/>
      <c r="TOW4" s="321"/>
      <c r="TOX4" s="321"/>
      <c r="TOY4" s="321"/>
      <c r="TOZ4" s="321"/>
      <c r="TPA4" s="321"/>
      <c r="TPB4" s="321"/>
      <c r="TPC4" s="321"/>
      <c r="TPD4" s="321"/>
      <c r="TPE4" s="321"/>
      <c r="TPF4" s="321"/>
      <c r="TPG4" s="321"/>
      <c r="TPH4" s="321"/>
      <c r="TPI4" s="321"/>
      <c r="TPJ4" s="321"/>
      <c r="TPK4" s="321"/>
      <c r="TPL4" s="321"/>
      <c r="TPM4" s="321"/>
      <c r="TPN4" s="321"/>
      <c r="TPO4" s="321"/>
      <c r="TPP4" s="321"/>
      <c r="TPQ4" s="321"/>
      <c r="TPR4" s="321"/>
      <c r="TPS4" s="321"/>
      <c r="TPT4" s="321"/>
      <c r="TPU4" s="321"/>
      <c r="TPV4" s="321"/>
      <c r="TPW4" s="321"/>
      <c r="TPX4" s="321"/>
      <c r="TPY4" s="321"/>
      <c r="TPZ4" s="321"/>
      <c r="TQA4" s="321"/>
      <c r="TQB4" s="321"/>
      <c r="TQC4" s="321"/>
      <c r="TQD4" s="321"/>
      <c r="TQE4" s="321"/>
      <c r="TQF4" s="321"/>
      <c r="TQG4" s="321"/>
      <c r="TQH4" s="321"/>
      <c r="TQI4" s="321"/>
      <c r="TQJ4" s="321"/>
      <c r="TQK4" s="321"/>
      <c r="TQL4" s="321"/>
      <c r="TQM4" s="321"/>
      <c r="TQN4" s="321"/>
      <c r="TQO4" s="321"/>
      <c r="TQP4" s="321"/>
      <c r="TQQ4" s="321"/>
      <c r="TQR4" s="321"/>
      <c r="TQS4" s="321"/>
      <c r="TQT4" s="321"/>
      <c r="TQU4" s="321"/>
      <c r="TQV4" s="321"/>
      <c r="TQW4" s="321"/>
      <c r="TQX4" s="321"/>
      <c r="TQY4" s="321"/>
      <c r="TQZ4" s="321"/>
      <c r="TRA4" s="321"/>
      <c r="TRB4" s="321"/>
      <c r="TRC4" s="321"/>
      <c r="TRD4" s="321"/>
      <c r="TRE4" s="321"/>
      <c r="TRF4" s="321"/>
      <c r="TRG4" s="321"/>
      <c r="TRH4" s="321"/>
      <c r="TRI4" s="321"/>
      <c r="TRJ4" s="321"/>
      <c r="TRK4" s="321"/>
      <c r="TRL4" s="321"/>
      <c r="TRM4" s="321"/>
      <c r="TRN4" s="321"/>
      <c r="TRO4" s="321"/>
      <c r="TRP4" s="321"/>
      <c r="TRQ4" s="321"/>
      <c r="TRR4" s="321"/>
      <c r="TRS4" s="321"/>
      <c r="TRT4" s="321"/>
      <c r="TRU4" s="321"/>
      <c r="TRV4" s="321"/>
      <c r="TRW4" s="321"/>
      <c r="TRX4" s="321"/>
      <c r="TRY4" s="321"/>
      <c r="TRZ4" s="321"/>
      <c r="TSA4" s="321"/>
      <c r="TSB4" s="321"/>
      <c r="TSC4" s="321"/>
      <c r="TSD4" s="321"/>
      <c r="TSE4" s="321"/>
      <c r="TSF4" s="321"/>
      <c r="TSG4" s="321"/>
      <c r="TSH4" s="321"/>
      <c r="TSI4" s="321"/>
      <c r="TSJ4" s="321"/>
      <c r="TSK4" s="321"/>
      <c r="TSL4" s="321"/>
      <c r="TSM4" s="321"/>
      <c r="TSN4" s="321"/>
      <c r="TSO4" s="321"/>
      <c r="TSP4" s="321"/>
      <c r="TSQ4" s="321"/>
      <c r="TSR4" s="321"/>
      <c r="TSS4" s="321"/>
      <c r="TST4" s="321"/>
      <c r="TSU4" s="321"/>
      <c r="TSV4" s="321"/>
      <c r="TSW4" s="321"/>
      <c r="TSX4" s="321"/>
      <c r="TSY4" s="321"/>
      <c r="TSZ4" s="321"/>
      <c r="TTA4" s="321"/>
      <c r="TTB4" s="321"/>
      <c r="TTC4" s="321"/>
      <c r="TTD4" s="321"/>
      <c r="TTE4" s="321"/>
      <c r="TTF4" s="321"/>
      <c r="TTG4" s="321"/>
      <c r="TTH4" s="321"/>
      <c r="TTI4" s="321"/>
      <c r="TTJ4" s="321"/>
      <c r="TTK4" s="321"/>
      <c r="TTL4" s="321"/>
      <c r="TTM4" s="321"/>
      <c r="TTN4" s="321"/>
      <c r="TTO4" s="321"/>
      <c r="TTP4" s="321"/>
      <c r="TTQ4" s="321"/>
      <c r="TTR4" s="321"/>
      <c r="TTS4" s="321"/>
      <c r="TTT4" s="321"/>
      <c r="TTU4" s="321"/>
      <c r="TTV4" s="321"/>
      <c r="TTW4" s="321"/>
      <c r="TTX4" s="321"/>
      <c r="TTY4" s="321"/>
      <c r="TTZ4" s="321"/>
      <c r="TUA4" s="321"/>
      <c r="TUB4" s="321"/>
      <c r="TUC4" s="321"/>
      <c r="TUD4" s="321"/>
      <c r="TUE4" s="321"/>
      <c r="TUF4" s="321"/>
      <c r="TUG4" s="321"/>
      <c r="TUH4" s="321"/>
      <c r="TUI4" s="321"/>
      <c r="TUJ4" s="321"/>
      <c r="TUK4" s="321"/>
      <c r="TUL4" s="321"/>
      <c r="TUM4" s="321"/>
      <c r="TUN4" s="321"/>
      <c r="TUO4" s="321"/>
      <c r="TUP4" s="321"/>
      <c r="TUQ4" s="321"/>
      <c r="TUR4" s="321"/>
      <c r="TUS4" s="321"/>
      <c r="TUT4" s="321"/>
      <c r="TUU4" s="321"/>
      <c r="TUV4" s="321"/>
      <c r="TUW4" s="321"/>
      <c r="TUX4" s="321"/>
      <c r="TUY4" s="321"/>
      <c r="TUZ4" s="321"/>
      <c r="TVA4" s="321"/>
      <c r="TVB4" s="321"/>
      <c r="TVC4" s="321"/>
      <c r="TVD4" s="321"/>
      <c r="TVE4" s="321"/>
      <c r="TVF4" s="321"/>
      <c r="TVG4" s="321"/>
      <c r="TVH4" s="321"/>
      <c r="TVI4" s="321"/>
      <c r="TVJ4" s="321"/>
      <c r="TVK4" s="321"/>
      <c r="TVL4" s="321"/>
      <c r="TVM4" s="321"/>
      <c r="TVN4" s="321"/>
      <c r="TVO4" s="321"/>
      <c r="TVP4" s="321"/>
      <c r="TVQ4" s="321"/>
      <c r="TVR4" s="321"/>
      <c r="TVS4" s="321"/>
      <c r="TVT4" s="321"/>
      <c r="TVU4" s="321"/>
      <c r="TVV4" s="321"/>
      <c r="TVW4" s="321"/>
      <c r="TVX4" s="321"/>
      <c r="TVY4" s="321"/>
      <c r="TVZ4" s="321"/>
      <c r="TWA4" s="321"/>
      <c r="TWB4" s="321"/>
      <c r="TWC4" s="321"/>
      <c r="TWD4" s="321"/>
      <c r="TWE4" s="321"/>
      <c r="TWF4" s="321"/>
      <c r="TWG4" s="321"/>
      <c r="TWH4" s="321"/>
      <c r="TWI4" s="321"/>
      <c r="TWJ4" s="321"/>
      <c r="TWK4" s="321"/>
      <c r="TWL4" s="321"/>
      <c r="TWM4" s="321"/>
      <c r="TWN4" s="321"/>
      <c r="TWO4" s="321"/>
      <c r="TWP4" s="321"/>
      <c r="TWQ4" s="321"/>
      <c r="TWR4" s="321"/>
      <c r="TWS4" s="321"/>
      <c r="TWT4" s="321"/>
      <c r="TWU4" s="321"/>
      <c r="TWV4" s="321"/>
      <c r="TWW4" s="321"/>
      <c r="TWX4" s="321"/>
      <c r="TWY4" s="321"/>
      <c r="TWZ4" s="321"/>
      <c r="TXA4" s="321"/>
      <c r="TXB4" s="321"/>
      <c r="TXC4" s="321"/>
      <c r="TXD4" s="321"/>
      <c r="TXE4" s="321"/>
      <c r="TXF4" s="321"/>
      <c r="TXG4" s="321"/>
      <c r="TXH4" s="321"/>
      <c r="TXI4" s="321"/>
      <c r="TXJ4" s="321"/>
      <c r="TXK4" s="321"/>
      <c r="TXL4" s="321"/>
      <c r="TXM4" s="321"/>
      <c r="TXN4" s="321"/>
      <c r="TXO4" s="321"/>
      <c r="TXP4" s="321"/>
      <c r="TXQ4" s="321"/>
      <c r="TXR4" s="321"/>
      <c r="TXS4" s="321"/>
      <c r="TXT4" s="321"/>
      <c r="TXU4" s="321"/>
      <c r="TXV4" s="321"/>
      <c r="TXW4" s="321"/>
      <c r="TXX4" s="321"/>
      <c r="TXY4" s="321"/>
      <c r="TXZ4" s="321"/>
      <c r="TYA4" s="321"/>
      <c r="TYB4" s="321"/>
      <c r="TYC4" s="321"/>
      <c r="TYD4" s="321"/>
      <c r="TYE4" s="321"/>
      <c r="TYF4" s="321"/>
      <c r="TYG4" s="321"/>
      <c r="TYH4" s="321"/>
      <c r="TYI4" s="321"/>
      <c r="TYJ4" s="321"/>
      <c r="TYK4" s="321"/>
      <c r="TYL4" s="321"/>
      <c r="TYM4" s="321"/>
      <c r="TYN4" s="321"/>
      <c r="TYO4" s="321"/>
      <c r="TYP4" s="321"/>
      <c r="TYQ4" s="321"/>
      <c r="TYR4" s="321"/>
      <c r="TYS4" s="321"/>
      <c r="TYT4" s="321"/>
      <c r="TYU4" s="321"/>
      <c r="TYV4" s="321"/>
      <c r="TYW4" s="321"/>
      <c r="TYX4" s="321"/>
      <c r="TYY4" s="321"/>
      <c r="TYZ4" s="321"/>
      <c r="TZA4" s="321"/>
      <c r="TZB4" s="321"/>
      <c r="TZC4" s="321"/>
      <c r="TZD4" s="321"/>
      <c r="TZE4" s="321"/>
      <c r="TZF4" s="321"/>
      <c r="TZG4" s="321"/>
      <c r="TZH4" s="321"/>
      <c r="TZI4" s="321"/>
      <c r="TZJ4" s="321"/>
      <c r="TZK4" s="321"/>
      <c r="TZL4" s="321"/>
      <c r="TZM4" s="321"/>
      <c r="TZN4" s="321"/>
      <c r="TZO4" s="321"/>
      <c r="TZP4" s="321"/>
      <c r="TZQ4" s="321"/>
      <c r="TZR4" s="321"/>
      <c r="TZS4" s="321"/>
      <c r="TZT4" s="321"/>
      <c r="TZU4" s="321"/>
      <c r="TZV4" s="321"/>
      <c r="TZW4" s="321"/>
      <c r="TZX4" s="321"/>
      <c r="TZY4" s="321"/>
      <c r="TZZ4" s="321"/>
      <c r="UAA4" s="321"/>
      <c r="UAB4" s="321"/>
      <c r="UAC4" s="321"/>
      <c r="UAD4" s="321"/>
      <c r="UAE4" s="321"/>
      <c r="UAF4" s="321"/>
      <c r="UAG4" s="321"/>
      <c r="UAH4" s="321"/>
      <c r="UAI4" s="321"/>
      <c r="UAJ4" s="321"/>
      <c r="UAK4" s="321"/>
      <c r="UAL4" s="321"/>
      <c r="UAM4" s="321"/>
      <c r="UAN4" s="321"/>
      <c r="UAO4" s="321"/>
      <c r="UAP4" s="321"/>
      <c r="UAQ4" s="321"/>
      <c r="UAR4" s="321"/>
      <c r="UAS4" s="321"/>
      <c r="UAT4" s="321"/>
      <c r="UAU4" s="321"/>
      <c r="UAV4" s="321"/>
      <c r="UAW4" s="321"/>
      <c r="UAX4" s="321"/>
      <c r="UAY4" s="321"/>
      <c r="UAZ4" s="321"/>
      <c r="UBA4" s="321"/>
      <c r="UBB4" s="321"/>
      <c r="UBC4" s="321"/>
      <c r="UBD4" s="321"/>
      <c r="UBE4" s="321"/>
      <c r="UBF4" s="321"/>
      <c r="UBG4" s="321"/>
      <c r="UBH4" s="321"/>
      <c r="UBI4" s="321"/>
      <c r="UBJ4" s="321"/>
      <c r="UBK4" s="321"/>
      <c r="UBL4" s="321"/>
      <c r="UBM4" s="321"/>
      <c r="UBN4" s="321"/>
      <c r="UBO4" s="321"/>
      <c r="UBP4" s="321"/>
      <c r="UBQ4" s="321"/>
      <c r="UBR4" s="321"/>
      <c r="UBS4" s="321"/>
      <c r="UBT4" s="321"/>
      <c r="UBU4" s="321"/>
      <c r="UBV4" s="321"/>
      <c r="UBW4" s="321"/>
      <c r="UBX4" s="321"/>
      <c r="UBY4" s="321"/>
      <c r="UBZ4" s="321"/>
      <c r="UCA4" s="321"/>
      <c r="UCB4" s="321"/>
      <c r="UCC4" s="321"/>
      <c r="UCD4" s="321"/>
      <c r="UCE4" s="321"/>
      <c r="UCF4" s="321"/>
      <c r="UCG4" s="321"/>
      <c r="UCH4" s="321"/>
      <c r="UCI4" s="321"/>
      <c r="UCJ4" s="321"/>
      <c r="UCK4" s="321"/>
      <c r="UCL4" s="321"/>
      <c r="UCM4" s="321"/>
      <c r="UCN4" s="321"/>
      <c r="UCO4" s="321"/>
      <c r="UCP4" s="321"/>
      <c r="UCQ4" s="321"/>
      <c r="UCR4" s="321"/>
      <c r="UCS4" s="321"/>
      <c r="UCT4" s="321"/>
      <c r="UCU4" s="321"/>
      <c r="UCV4" s="321"/>
      <c r="UCW4" s="321"/>
      <c r="UCX4" s="321"/>
      <c r="UCY4" s="321"/>
      <c r="UCZ4" s="321"/>
      <c r="UDA4" s="321"/>
      <c r="UDB4" s="321"/>
      <c r="UDC4" s="321"/>
      <c r="UDD4" s="321"/>
      <c r="UDE4" s="321"/>
      <c r="UDF4" s="321"/>
      <c r="UDG4" s="321"/>
      <c r="UDH4" s="321"/>
      <c r="UDI4" s="321"/>
      <c r="UDJ4" s="321"/>
      <c r="UDK4" s="321"/>
      <c r="UDL4" s="321"/>
      <c r="UDM4" s="321"/>
      <c r="UDN4" s="321"/>
      <c r="UDO4" s="321"/>
      <c r="UDP4" s="321"/>
      <c r="UDQ4" s="321"/>
      <c r="UDR4" s="321"/>
      <c r="UDS4" s="321"/>
      <c r="UDT4" s="321"/>
      <c r="UDU4" s="321"/>
      <c r="UDV4" s="321"/>
      <c r="UDW4" s="321"/>
      <c r="UDX4" s="321"/>
      <c r="UDY4" s="321"/>
      <c r="UDZ4" s="321"/>
      <c r="UEA4" s="321"/>
      <c r="UEB4" s="321"/>
      <c r="UEC4" s="321"/>
      <c r="UED4" s="321"/>
      <c r="UEE4" s="321"/>
      <c r="UEF4" s="321"/>
      <c r="UEG4" s="321"/>
      <c r="UEH4" s="321"/>
      <c r="UEI4" s="321"/>
      <c r="UEJ4" s="321"/>
      <c r="UEK4" s="321"/>
      <c r="UEL4" s="321"/>
      <c r="UEM4" s="321"/>
      <c r="UEN4" s="321"/>
      <c r="UEO4" s="321"/>
      <c r="UEP4" s="321"/>
      <c r="UEQ4" s="321"/>
      <c r="UER4" s="321"/>
      <c r="UES4" s="321"/>
      <c r="UET4" s="321"/>
      <c r="UEU4" s="321"/>
      <c r="UEV4" s="321"/>
      <c r="UEW4" s="321"/>
      <c r="UEX4" s="321"/>
      <c r="UEY4" s="321"/>
      <c r="UEZ4" s="321"/>
      <c r="UFA4" s="321"/>
      <c r="UFB4" s="321"/>
      <c r="UFC4" s="321"/>
      <c r="UFD4" s="321"/>
      <c r="UFE4" s="321"/>
      <c r="UFF4" s="321"/>
      <c r="UFG4" s="321"/>
      <c r="UFH4" s="321"/>
      <c r="UFI4" s="321"/>
      <c r="UFJ4" s="321"/>
      <c r="UFK4" s="321"/>
      <c r="UFL4" s="321"/>
      <c r="UFM4" s="321"/>
      <c r="UFN4" s="321"/>
      <c r="UFO4" s="321"/>
      <c r="UFP4" s="321"/>
      <c r="UFQ4" s="321"/>
      <c r="UFR4" s="321"/>
      <c r="UFS4" s="321"/>
      <c r="UFT4" s="321"/>
      <c r="UFU4" s="321"/>
      <c r="UFV4" s="321"/>
      <c r="UFW4" s="321"/>
      <c r="UFX4" s="321"/>
      <c r="UFY4" s="321"/>
      <c r="UFZ4" s="321"/>
      <c r="UGA4" s="321"/>
      <c r="UGB4" s="321"/>
      <c r="UGC4" s="321"/>
      <c r="UGD4" s="321"/>
      <c r="UGE4" s="321"/>
      <c r="UGF4" s="321"/>
      <c r="UGG4" s="321"/>
      <c r="UGH4" s="321"/>
      <c r="UGI4" s="321"/>
      <c r="UGJ4" s="321"/>
      <c r="UGK4" s="321"/>
      <c r="UGL4" s="321"/>
      <c r="UGM4" s="321"/>
      <c r="UGN4" s="321"/>
      <c r="UGO4" s="321"/>
      <c r="UGP4" s="321"/>
      <c r="UGQ4" s="321"/>
      <c r="UGR4" s="321"/>
      <c r="UGS4" s="321"/>
      <c r="UGT4" s="321"/>
      <c r="UGU4" s="321"/>
      <c r="UGV4" s="321"/>
      <c r="UGW4" s="321"/>
      <c r="UGX4" s="321"/>
      <c r="UGY4" s="321"/>
      <c r="UGZ4" s="321"/>
      <c r="UHA4" s="321"/>
      <c r="UHB4" s="321"/>
      <c r="UHC4" s="321"/>
      <c r="UHD4" s="321"/>
      <c r="UHE4" s="321"/>
      <c r="UHF4" s="321"/>
      <c r="UHG4" s="321"/>
      <c r="UHH4" s="321"/>
      <c r="UHI4" s="321"/>
      <c r="UHJ4" s="321"/>
      <c r="UHK4" s="321"/>
      <c r="UHL4" s="321"/>
      <c r="UHM4" s="321"/>
      <c r="UHN4" s="321"/>
      <c r="UHO4" s="321"/>
      <c r="UHP4" s="321"/>
      <c r="UHQ4" s="321"/>
      <c r="UHR4" s="321"/>
      <c r="UHS4" s="321"/>
      <c r="UHT4" s="321"/>
      <c r="UHU4" s="321"/>
      <c r="UHV4" s="321"/>
      <c r="UHW4" s="321"/>
      <c r="UHX4" s="321"/>
      <c r="UHY4" s="321"/>
      <c r="UHZ4" s="321"/>
      <c r="UIA4" s="321"/>
      <c r="UIB4" s="321"/>
      <c r="UIC4" s="321"/>
      <c r="UID4" s="321"/>
      <c r="UIE4" s="321"/>
      <c r="UIF4" s="321"/>
      <c r="UIG4" s="321"/>
      <c r="UIH4" s="321"/>
      <c r="UII4" s="321"/>
      <c r="UIJ4" s="321"/>
      <c r="UIK4" s="321"/>
      <c r="UIL4" s="321"/>
      <c r="UIM4" s="321"/>
      <c r="UIN4" s="321"/>
      <c r="UIO4" s="321"/>
      <c r="UIP4" s="321"/>
      <c r="UIQ4" s="321"/>
      <c r="UIR4" s="321"/>
      <c r="UIS4" s="321"/>
      <c r="UIT4" s="321"/>
      <c r="UIU4" s="321"/>
      <c r="UIV4" s="321"/>
      <c r="UIW4" s="321"/>
      <c r="UIX4" s="321"/>
      <c r="UIY4" s="321"/>
      <c r="UIZ4" s="321"/>
      <c r="UJA4" s="321"/>
      <c r="UJB4" s="321"/>
      <c r="UJC4" s="321"/>
      <c r="UJD4" s="321"/>
      <c r="UJE4" s="321"/>
      <c r="UJF4" s="321"/>
      <c r="UJG4" s="321"/>
      <c r="UJH4" s="321"/>
      <c r="UJI4" s="321"/>
      <c r="UJJ4" s="321"/>
      <c r="UJK4" s="321"/>
      <c r="UJL4" s="321"/>
      <c r="UJM4" s="321"/>
      <c r="UJN4" s="321"/>
      <c r="UJO4" s="321"/>
      <c r="UJP4" s="321"/>
      <c r="UJQ4" s="321"/>
      <c r="UJR4" s="321"/>
      <c r="UJS4" s="321"/>
      <c r="UJT4" s="321"/>
      <c r="UJU4" s="321"/>
      <c r="UJV4" s="321"/>
      <c r="UJW4" s="321"/>
      <c r="UJX4" s="321"/>
      <c r="UJY4" s="321"/>
      <c r="UJZ4" s="321"/>
      <c r="UKA4" s="321"/>
      <c r="UKB4" s="321"/>
      <c r="UKC4" s="321"/>
      <c r="UKD4" s="321"/>
      <c r="UKE4" s="321"/>
      <c r="UKF4" s="321"/>
      <c r="UKG4" s="321"/>
      <c r="UKH4" s="321"/>
      <c r="UKI4" s="321"/>
      <c r="UKJ4" s="321"/>
      <c r="UKK4" s="321"/>
      <c r="UKL4" s="321"/>
      <c r="UKM4" s="321"/>
      <c r="UKN4" s="321"/>
      <c r="UKO4" s="321"/>
      <c r="UKP4" s="321"/>
      <c r="UKQ4" s="321"/>
      <c r="UKR4" s="321"/>
      <c r="UKS4" s="321"/>
      <c r="UKT4" s="321"/>
      <c r="UKU4" s="321"/>
      <c r="UKV4" s="321"/>
      <c r="UKW4" s="321"/>
      <c r="UKX4" s="321"/>
      <c r="UKY4" s="321"/>
      <c r="UKZ4" s="321"/>
      <c r="ULA4" s="321"/>
      <c r="ULB4" s="321"/>
      <c r="ULC4" s="321"/>
      <c r="ULD4" s="321"/>
      <c r="ULE4" s="321"/>
      <c r="ULF4" s="321"/>
      <c r="ULG4" s="321"/>
      <c r="ULH4" s="321"/>
      <c r="ULI4" s="321"/>
      <c r="ULJ4" s="321"/>
      <c r="ULK4" s="321"/>
      <c r="ULL4" s="321"/>
      <c r="ULM4" s="321"/>
      <c r="ULN4" s="321"/>
      <c r="ULO4" s="321"/>
      <c r="ULP4" s="321"/>
      <c r="ULQ4" s="321"/>
      <c r="ULR4" s="321"/>
      <c r="ULS4" s="321"/>
      <c r="ULT4" s="321"/>
      <c r="ULU4" s="321"/>
      <c r="ULV4" s="321"/>
      <c r="ULW4" s="321"/>
      <c r="ULX4" s="321"/>
      <c r="ULY4" s="321"/>
      <c r="ULZ4" s="321"/>
      <c r="UMA4" s="321"/>
      <c r="UMB4" s="321"/>
      <c r="UMC4" s="321"/>
      <c r="UMD4" s="321"/>
      <c r="UME4" s="321"/>
      <c r="UMF4" s="321"/>
      <c r="UMG4" s="321"/>
      <c r="UMH4" s="321"/>
      <c r="UMI4" s="321"/>
      <c r="UMJ4" s="321"/>
      <c r="UMK4" s="321"/>
      <c r="UML4" s="321"/>
      <c r="UMM4" s="321"/>
      <c r="UMN4" s="321"/>
      <c r="UMO4" s="321"/>
      <c r="UMP4" s="321"/>
      <c r="UMQ4" s="321"/>
      <c r="UMR4" s="321"/>
      <c r="UMS4" s="321"/>
      <c r="UMT4" s="321"/>
      <c r="UMU4" s="321"/>
      <c r="UMV4" s="321"/>
      <c r="UMW4" s="321"/>
      <c r="UMX4" s="321"/>
      <c r="UMY4" s="321"/>
      <c r="UMZ4" s="321"/>
      <c r="UNA4" s="321"/>
      <c r="UNB4" s="321"/>
      <c r="UNC4" s="321"/>
      <c r="UND4" s="321"/>
      <c r="UNE4" s="321"/>
      <c r="UNF4" s="321"/>
      <c r="UNG4" s="321"/>
      <c r="UNH4" s="321"/>
      <c r="UNI4" s="321"/>
      <c r="UNJ4" s="321"/>
      <c r="UNK4" s="321"/>
      <c r="UNL4" s="321"/>
      <c r="UNM4" s="321"/>
      <c r="UNN4" s="321"/>
      <c r="UNO4" s="321"/>
      <c r="UNP4" s="321"/>
      <c r="UNQ4" s="321"/>
      <c r="UNR4" s="321"/>
      <c r="UNS4" s="321"/>
      <c r="UNT4" s="321"/>
      <c r="UNU4" s="321"/>
      <c r="UNV4" s="321"/>
      <c r="UNW4" s="321"/>
      <c r="UNX4" s="321"/>
      <c r="UNY4" s="321"/>
      <c r="UNZ4" s="321"/>
      <c r="UOA4" s="321"/>
      <c r="UOB4" s="321"/>
      <c r="UOC4" s="321"/>
      <c r="UOD4" s="321"/>
      <c r="UOE4" s="321"/>
      <c r="UOF4" s="321"/>
      <c r="UOG4" s="321"/>
      <c r="UOH4" s="321"/>
      <c r="UOI4" s="321"/>
      <c r="UOJ4" s="321"/>
      <c r="UOK4" s="321"/>
      <c r="UOL4" s="321"/>
      <c r="UOM4" s="321"/>
      <c r="UON4" s="321"/>
      <c r="UOO4" s="321"/>
      <c r="UOP4" s="321"/>
      <c r="UOQ4" s="321"/>
      <c r="UOR4" s="321"/>
      <c r="UOS4" s="321"/>
      <c r="UOT4" s="321"/>
      <c r="UOU4" s="321"/>
      <c r="UOV4" s="321"/>
      <c r="UOW4" s="321"/>
      <c r="UOX4" s="321"/>
      <c r="UOY4" s="321"/>
      <c r="UOZ4" s="321"/>
      <c r="UPA4" s="321"/>
      <c r="UPB4" s="321"/>
      <c r="UPC4" s="321"/>
      <c r="UPD4" s="321"/>
      <c r="UPE4" s="321"/>
      <c r="UPF4" s="321"/>
      <c r="UPG4" s="321"/>
      <c r="UPH4" s="321"/>
      <c r="UPI4" s="321"/>
      <c r="UPJ4" s="321"/>
      <c r="UPK4" s="321"/>
      <c r="UPL4" s="321"/>
      <c r="UPM4" s="321"/>
      <c r="UPN4" s="321"/>
      <c r="UPO4" s="321"/>
      <c r="UPP4" s="321"/>
      <c r="UPQ4" s="321"/>
      <c r="UPR4" s="321"/>
      <c r="UPS4" s="321"/>
      <c r="UPT4" s="321"/>
      <c r="UPU4" s="321"/>
      <c r="UPV4" s="321"/>
      <c r="UPW4" s="321"/>
      <c r="UPX4" s="321"/>
      <c r="UPY4" s="321"/>
      <c r="UPZ4" s="321"/>
      <c r="UQA4" s="321"/>
      <c r="UQB4" s="321"/>
      <c r="UQC4" s="321"/>
      <c r="UQD4" s="321"/>
      <c r="UQE4" s="321"/>
      <c r="UQF4" s="321"/>
      <c r="UQG4" s="321"/>
      <c r="UQH4" s="321"/>
      <c r="UQI4" s="321"/>
      <c r="UQJ4" s="321"/>
      <c r="UQK4" s="321"/>
      <c r="UQL4" s="321"/>
      <c r="UQM4" s="321"/>
      <c r="UQN4" s="321"/>
      <c r="UQO4" s="321"/>
      <c r="UQP4" s="321"/>
      <c r="UQQ4" s="321"/>
      <c r="UQR4" s="321"/>
      <c r="UQS4" s="321"/>
      <c r="UQT4" s="321"/>
      <c r="UQU4" s="321"/>
      <c r="UQV4" s="321"/>
      <c r="UQW4" s="321"/>
      <c r="UQX4" s="321"/>
      <c r="UQY4" s="321"/>
      <c r="UQZ4" s="321"/>
      <c r="URA4" s="321"/>
      <c r="URB4" s="321"/>
      <c r="URC4" s="321"/>
      <c r="URD4" s="321"/>
      <c r="URE4" s="321"/>
      <c r="URF4" s="321"/>
      <c r="URG4" s="321"/>
      <c r="URH4" s="321"/>
      <c r="URI4" s="321"/>
      <c r="URJ4" s="321"/>
      <c r="URK4" s="321"/>
      <c r="URL4" s="321"/>
      <c r="URM4" s="321"/>
      <c r="URN4" s="321"/>
      <c r="URO4" s="321"/>
      <c r="URP4" s="321"/>
      <c r="URQ4" s="321"/>
      <c r="URR4" s="321"/>
      <c r="URS4" s="321"/>
      <c r="URT4" s="321"/>
      <c r="URU4" s="321"/>
      <c r="URV4" s="321"/>
      <c r="URW4" s="321"/>
      <c r="URX4" s="321"/>
      <c r="URY4" s="321"/>
      <c r="URZ4" s="321"/>
      <c r="USA4" s="321"/>
      <c r="USB4" s="321"/>
      <c r="USC4" s="321"/>
      <c r="USD4" s="321"/>
      <c r="USE4" s="321"/>
      <c r="USF4" s="321"/>
      <c r="USG4" s="321"/>
      <c r="USH4" s="321"/>
      <c r="USI4" s="321"/>
      <c r="USJ4" s="321"/>
      <c r="USK4" s="321"/>
      <c r="USL4" s="321"/>
      <c r="USM4" s="321"/>
      <c r="USN4" s="321"/>
      <c r="USO4" s="321"/>
      <c r="USP4" s="321"/>
      <c r="USQ4" s="321"/>
      <c r="USR4" s="321"/>
      <c r="USS4" s="321"/>
      <c r="UST4" s="321"/>
      <c r="USU4" s="321"/>
      <c r="USV4" s="321"/>
      <c r="USW4" s="321"/>
      <c r="USX4" s="321"/>
      <c r="USY4" s="321"/>
      <c r="USZ4" s="321"/>
      <c r="UTA4" s="321"/>
      <c r="UTB4" s="321"/>
      <c r="UTC4" s="321"/>
      <c r="UTD4" s="321"/>
      <c r="UTE4" s="321"/>
      <c r="UTF4" s="321"/>
      <c r="UTG4" s="321"/>
      <c r="UTH4" s="321"/>
      <c r="UTI4" s="321"/>
      <c r="UTJ4" s="321"/>
      <c r="UTK4" s="321"/>
      <c r="UTL4" s="321"/>
      <c r="UTM4" s="321"/>
      <c r="UTN4" s="321"/>
      <c r="UTO4" s="321"/>
      <c r="UTP4" s="321"/>
      <c r="UTQ4" s="321"/>
      <c r="UTR4" s="321"/>
      <c r="UTS4" s="321"/>
      <c r="UTT4" s="321"/>
      <c r="UTU4" s="321"/>
      <c r="UTV4" s="321"/>
      <c r="UTW4" s="321"/>
      <c r="UTX4" s="321"/>
      <c r="UTY4" s="321"/>
      <c r="UTZ4" s="321"/>
      <c r="UUA4" s="321"/>
      <c r="UUB4" s="321"/>
      <c r="UUC4" s="321"/>
      <c r="UUD4" s="321"/>
      <c r="UUE4" s="321"/>
      <c r="UUF4" s="321"/>
      <c r="UUG4" s="321"/>
      <c r="UUH4" s="321"/>
      <c r="UUI4" s="321"/>
      <c r="UUJ4" s="321"/>
      <c r="UUK4" s="321"/>
      <c r="UUL4" s="321"/>
      <c r="UUM4" s="321"/>
      <c r="UUN4" s="321"/>
      <c r="UUO4" s="321"/>
      <c r="UUP4" s="321"/>
      <c r="UUQ4" s="321"/>
      <c r="UUR4" s="321"/>
      <c r="UUS4" s="321"/>
      <c r="UUT4" s="321"/>
      <c r="UUU4" s="321"/>
      <c r="UUV4" s="321"/>
      <c r="UUW4" s="321"/>
      <c r="UUX4" s="321"/>
      <c r="UUY4" s="321"/>
      <c r="UUZ4" s="321"/>
      <c r="UVA4" s="321"/>
      <c r="UVB4" s="321"/>
      <c r="UVC4" s="321"/>
      <c r="UVD4" s="321"/>
      <c r="UVE4" s="321"/>
      <c r="UVF4" s="321"/>
      <c r="UVG4" s="321"/>
      <c r="UVH4" s="321"/>
      <c r="UVI4" s="321"/>
      <c r="UVJ4" s="321"/>
      <c r="UVK4" s="321"/>
      <c r="UVL4" s="321"/>
      <c r="UVM4" s="321"/>
      <c r="UVN4" s="321"/>
      <c r="UVO4" s="321"/>
      <c r="UVP4" s="321"/>
      <c r="UVQ4" s="321"/>
      <c r="UVR4" s="321"/>
      <c r="UVS4" s="321"/>
      <c r="UVT4" s="321"/>
      <c r="UVU4" s="321"/>
      <c r="UVV4" s="321"/>
      <c r="UVW4" s="321"/>
      <c r="UVX4" s="321"/>
      <c r="UVY4" s="321"/>
      <c r="UVZ4" s="321"/>
      <c r="UWA4" s="321"/>
      <c r="UWB4" s="321"/>
      <c r="UWC4" s="321"/>
      <c r="UWD4" s="321"/>
      <c r="UWE4" s="321"/>
      <c r="UWF4" s="321"/>
      <c r="UWG4" s="321"/>
      <c r="UWH4" s="321"/>
      <c r="UWI4" s="321"/>
      <c r="UWJ4" s="321"/>
      <c r="UWK4" s="321"/>
      <c r="UWL4" s="321"/>
      <c r="UWM4" s="321"/>
      <c r="UWN4" s="321"/>
      <c r="UWO4" s="321"/>
      <c r="UWP4" s="321"/>
      <c r="UWQ4" s="321"/>
      <c r="UWR4" s="321"/>
      <c r="UWS4" s="321"/>
      <c r="UWT4" s="321"/>
      <c r="UWU4" s="321"/>
      <c r="UWV4" s="321"/>
      <c r="UWW4" s="321"/>
      <c r="UWX4" s="321"/>
      <c r="UWY4" s="321"/>
      <c r="UWZ4" s="321"/>
      <c r="UXA4" s="321"/>
      <c r="UXB4" s="321"/>
      <c r="UXC4" s="321"/>
      <c r="UXD4" s="321"/>
      <c r="UXE4" s="321"/>
      <c r="UXF4" s="321"/>
      <c r="UXG4" s="321"/>
      <c r="UXH4" s="321"/>
      <c r="UXI4" s="321"/>
      <c r="UXJ4" s="321"/>
      <c r="UXK4" s="321"/>
      <c r="UXL4" s="321"/>
      <c r="UXM4" s="321"/>
      <c r="UXN4" s="321"/>
      <c r="UXO4" s="321"/>
      <c r="UXP4" s="321"/>
      <c r="UXQ4" s="321"/>
      <c r="UXR4" s="321"/>
      <c r="UXS4" s="321"/>
      <c r="UXT4" s="321"/>
      <c r="UXU4" s="321"/>
      <c r="UXV4" s="321"/>
      <c r="UXW4" s="321"/>
      <c r="UXX4" s="321"/>
      <c r="UXY4" s="321"/>
      <c r="UXZ4" s="321"/>
      <c r="UYA4" s="321"/>
      <c r="UYB4" s="321"/>
      <c r="UYC4" s="321"/>
      <c r="UYD4" s="321"/>
      <c r="UYE4" s="321"/>
      <c r="UYF4" s="321"/>
      <c r="UYG4" s="321"/>
      <c r="UYH4" s="321"/>
      <c r="UYI4" s="321"/>
      <c r="UYJ4" s="321"/>
      <c r="UYK4" s="321"/>
      <c r="UYL4" s="321"/>
      <c r="UYM4" s="321"/>
      <c r="UYN4" s="321"/>
      <c r="UYO4" s="321"/>
      <c r="UYP4" s="321"/>
      <c r="UYQ4" s="321"/>
      <c r="UYR4" s="321"/>
      <c r="UYS4" s="321"/>
      <c r="UYT4" s="321"/>
      <c r="UYU4" s="321"/>
      <c r="UYV4" s="321"/>
      <c r="UYW4" s="321"/>
      <c r="UYX4" s="321"/>
      <c r="UYY4" s="321"/>
      <c r="UYZ4" s="321"/>
      <c r="UZA4" s="321"/>
      <c r="UZB4" s="321"/>
      <c r="UZC4" s="321"/>
      <c r="UZD4" s="321"/>
      <c r="UZE4" s="321"/>
      <c r="UZF4" s="321"/>
      <c r="UZG4" s="321"/>
      <c r="UZH4" s="321"/>
      <c r="UZI4" s="321"/>
      <c r="UZJ4" s="321"/>
      <c r="UZK4" s="321"/>
      <c r="UZL4" s="321"/>
      <c r="UZM4" s="321"/>
      <c r="UZN4" s="321"/>
      <c r="UZO4" s="321"/>
      <c r="UZP4" s="321"/>
      <c r="UZQ4" s="321"/>
      <c r="UZR4" s="321"/>
      <c r="UZS4" s="321"/>
      <c r="UZT4" s="321"/>
      <c r="UZU4" s="321"/>
      <c r="UZV4" s="321"/>
      <c r="UZW4" s="321"/>
      <c r="UZX4" s="321"/>
      <c r="UZY4" s="321"/>
      <c r="UZZ4" s="321"/>
      <c r="VAA4" s="321"/>
      <c r="VAB4" s="321"/>
      <c r="VAC4" s="321"/>
      <c r="VAD4" s="321"/>
      <c r="VAE4" s="321"/>
      <c r="VAF4" s="321"/>
      <c r="VAG4" s="321"/>
      <c r="VAH4" s="321"/>
      <c r="VAI4" s="321"/>
      <c r="VAJ4" s="321"/>
      <c r="VAK4" s="321"/>
      <c r="VAL4" s="321"/>
      <c r="VAM4" s="321"/>
      <c r="VAN4" s="321"/>
      <c r="VAO4" s="321"/>
      <c r="VAP4" s="321"/>
      <c r="VAQ4" s="321"/>
      <c r="VAR4" s="321"/>
      <c r="VAS4" s="321"/>
      <c r="VAT4" s="321"/>
      <c r="VAU4" s="321"/>
      <c r="VAV4" s="321"/>
      <c r="VAW4" s="321"/>
      <c r="VAX4" s="321"/>
      <c r="VAY4" s="321"/>
      <c r="VAZ4" s="321"/>
      <c r="VBA4" s="321"/>
      <c r="VBB4" s="321"/>
      <c r="VBC4" s="321"/>
      <c r="VBD4" s="321"/>
      <c r="VBE4" s="321"/>
      <c r="VBF4" s="321"/>
      <c r="VBG4" s="321"/>
      <c r="VBH4" s="321"/>
      <c r="VBI4" s="321"/>
      <c r="VBJ4" s="321"/>
      <c r="VBK4" s="321"/>
      <c r="VBL4" s="321"/>
      <c r="VBM4" s="321"/>
      <c r="VBN4" s="321"/>
      <c r="VBO4" s="321"/>
      <c r="VBP4" s="321"/>
      <c r="VBQ4" s="321"/>
      <c r="VBR4" s="321"/>
      <c r="VBS4" s="321"/>
      <c r="VBT4" s="321"/>
      <c r="VBU4" s="321"/>
      <c r="VBV4" s="321"/>
      <c r="VBW4" s="321"/>
      <c r="VBX4" s="321"/>
      <c r="VBY4" s="321"/>
      <c r="VBZ4" s="321"/>
      <c r="VCA4" s="321"/>
      <c r="VCB4" s="321"/>
      <c r="VCC4" s="321"/>
      <c r="VCD4" s="321"/>
      <c r="VCE4" s="321"/>
      <c r="VCF4" s="321"/>
      <c r="VCG4" s="321"/>
      <c r="VCH4" s="321"/>
      <c r="VCI4" s="321"/>
      <c r="VCJ4" s="321"/>
      <c r="VCK4" s="321"/>
      <c r="VCL4" s="321"/>
      <c r="VCM4" s="321"/>
      <c r="VCN4" s="321"/>
      <c r="VCO4" s="321"/>
      <c r="VCP4" s="321"/>
      <c r="VCQ4" s="321"/>
      <c r="VCR4" s="321"/>
      <c r="VCS4" s="321"/>
      <c r="VCT4" s="321"/>
      <c r="VCU4" s="321"/>
      <c r="VCV4" s="321"/>
      <c r="VCW4" s="321"/>
      <c r="VCX4" s="321"/>
      <c r="VCY4" s="321"/>
      <c r="VCZ4" s="321"/>
      <c r="VDA4" s="321"/>
      <c r="VDB4" s="321"/>
      <c r="VDC4" s="321"/>
      <c r="VDD4" s="321"/>
      <c r="VDE4" s="321"/>
      <c r="VDF4" s="321"/>
      <c r="VDG4" s="321"/>
      <c r="VDH4" s="321"/>
      <c r="VDI4" s="321"/>
      <c r="VDJ4" s="321"/>
      <c r="VDK4" s="321"/>
      <c r="VDL4" s="321"/>
      <c r="VDM4" s="321"/>
      <c r="VDN4" s="321"/>
      <c r="VDO4" s="321"/>
      <c r="VDP4" s="321"/>
      <c r="VDQ4" s="321"/>
      <c r="VDR4" s="321"/>
      <c r="VDS4" s="321"/>
      <c r="VDT4" s="321"/>
      <c r="VDU4" s="321"/>
      <c r="VDV4" s="321"/>
      <c r="VDW4" s="321"/>
      <c r="VDX4" s="321"/>
      <c r="VDY4" s="321"/>
      <c r="VDZ4" s="321"/>
      <c r="VEA4" s="321"/>
      <c r="VEB4" s="321"/>
      <c r="VEC4" s="321"/>
      <c r="VED4" s="321"/>
      <c r="VEE4" s="321"/>
      <c r="VEF4" s="321"/>
      <c r="VEG4" s="321"/>
      <c r="VEH4" s="321"/>
      <c r="VEI4" s="321"/>
      <c r="VEJ4" s="321"/>
      <c r="VEK4" s="321"/>
      <c r="VEL4" s="321"/>
      <c r="VEM4" s="321"/>
      <c r="VEN4" s="321"/>
      <c r="VEO4" s="321"/>
      <c r="VEP4" s="321"/>
      <c r="VEQ4" s="321"/>
      <c r="VER4" s="321"/>
      <c r="VES4" s="321"/>
      <c r="VET4" s="321"/>
      <c r="VEU4" s="321"/>
      <c r="VEV4" s="321"/>
      <c r="VEW4" s="321"/>
      <c r="VEX4" s="321"/>
      <c r="VEY4" s="321"/>
      <c r="VEZ4" s="321"/>
      <c r="VFA4" s="321"/>
      <c r="VFB4" s="321"/>
      <c r="VFC4" s="321"/>
      <c r="VFD4" s="321"/>
      <c r="VFE4" s="321"/>
      <c r="VFF4" s="321"/>
      <c r="VFG4" s="321"/>
      <c r="VFH4" s="321"/>
      <c r="VFI4" s="321"/>
      <c r="VFJ4" s="321"/>
      <c r="VFK4" s="321"/>
      <c r="VFL4" s="321"/>
      <c r="VFM4" s="321"/>
      <c r="VFN4" s="321"/>
      <c r="VFO4" s="321"/>
      <c r="VFP4" s="321"/>
      <c r="VFQ4" s="321"/>
      <c r="VFR4" s="321"/>
      <c r="VFS4" s="321"/>
      <c r="VFT4" s="321"/>
      <c r="VFU4" s="321"/>
      <c r="VFV4" s="321"/>
      <c r="VFW4" s="321"/>
      <c r="VFX4" s="321"/>
      <c r="VFY4" s="321"/>
      <c r="VFZ4" s="321"/>
      <c r="VGA4" s="321"/>
      <c r="VGB4" s="321"/>
      <c r="VGC4" s="321"/>
      <c r="VGD4" s="321"/>
      <c r="VGE4" s="321"/>
      <c r="VGF4" s="321"/>
      <c r="VGG4" s="321"/>
      <c r="VGH4" s="321"/>
      <c r="VGI4" s="321"/>
      <c r="VGJ4" s="321"/>
      <c r="VGK4" s="321"/>
      <c r="VGL4" s="321"/>
      <c r="VGM4" s="321"/>
      <c r="VGN4" s="321"/>
      <c r="VGO4" s="321"/>
      <c r="VGP4" s="321"/>
      <c r="VGQ4" s="321"/>
      <c r="VGR4" s="321"/>
      <c r="VGS4" s="321"/>
      <c r="VGT4" s="321"/>
      <c r="VGU4" s="321"/>
      <c r="VGV4" s="321"/>
      <c r="VGW4" s="321"/>
      <c r="VGX4" s="321"/>
      <c r="VGY4" s="321"/>
      <c r="VGZ4" s="321"/>
      <c r="VHA4" s="321"/>
      <c r="VHB4" s="321"/>
      <c r="VHC4" s="321"/>
      <c r="VHD4" s="321"/>
      <c r="VHE4" s="321"/>
      <c r="VHF4" s="321"/>
      <c r="VHG4" s="321"/>
      <c r="VHH4" s="321"/>
      <c r="VHI4" s="321"/>
      <c r="VHJ4" s="321"/>
      <c r="VHK4" s="321"/>
      <c r="VHL4" s="321"/>
      <c r="VHM4" s="321"/>
      <c r="VHN4" s="321"/>
      <c r="VHO4" s="321"/>
      <c r="VHP4" s="321"/>
      <c r="VHQ4" s="321"/>
      <c r="VHR4" s="321"/>
      <c r="VHS4" s="321"/>
      <c r="VHT4" s="321"/>
      <c r="VHU4" s="321"/>
      <c r="VHV4" s="321"/>
      <c r="VHW4" s="321"/>
      <c r="VHX4" s="321"/>
      <c r="VHY4" s="321"/>
      <c r="VHZ4" s="321"/>
      <c r="VIA4" s="321"/>
      <c r="VIB4" s="321"/>
      <c r="VIC4" s="321"/>
      <c r="VID4" s="321"/>
      <c r="VIE4" s="321"/>
      <c r="VIF4" s="321"/>
      <c r="VIG4" s="321"/>
      <c r="VIH4" s="321"/>
      <c r="VII4" s="321"/>
      <c r="VIJ4" s="321"/>
      <c r="VIK4" s="321"/>
      <c r="VIL4" s="321"/>
      <c r="VIM4" s="321"/>
      <c r="VIN4" s="321"/>
      <c r="VIO4" s="321"/>
      <c r="VIP4" s="321"/>
      <c r="VIQ4" s="321"/>
      <c r="VIR4" s="321"/>
      <c r="VIS4" s="321"/>
      <c r="VIT4" s="321"/>
      <c r="VIU4" s="321"/>
      <c r="VIV4" s="321"/>
      <c r="VIW4" s="321"/>
      <c r="VIX4" s="321"/>
      <c r="VIY4" s="321"/>
      <c r="VIZ4" s="321"/>
      <c r="VJA4" s="321"/>
      <c r="VJB4" s="321"/>
      <c r="VJC4" s="321"/>
      <c r="VJD4" s="321"/>
      <c r="VJE4" s="321"/>
      <c r="VJF4" s="321"/>
      <c r="VJG4" s="321"/>
      <c r="VJH4" s="321"/>
      <c r="VJI4" s="321"/>
      <c r="VJJ4" s="321"/>
      <c r="VJK4" s="321"/>
      <c r="VJL4" s="321"/>
      <c r="VJM4" s="321"/>
      <c r="VJN4" s="321"/>
      <c r="VJO4" s="321"/>
      <c r="VJP4" s="321"/>
      <c r="VJQ4" s="321"/>
      <c r="VJR4" s="321"/>
      <c r="VJS4" s="321"/>
      <c r="VJT4" s="321"/>
      <c r="VJU4" s="321"/>
      <c r="VJV4" s="321"/>
      <c r="VJW4" s="321"/>
      <c r="VJX4" s="321"/>
      <c r="VJY4" s="321"/>
      <c r="VJZ4" s="321"/>
      <c r="VKA4" s="321"/>
      <c r="VKB4" s="321"/>
      <c r="VKC4" s="321"/>
      <c r="VKD4" s="321"/>
      <c r="VKE4" s="321"/>
      <c r="VKF4" s="321"/>
      <c r="VKG4" s="321"/>
      <c r="VKH4" s="321"/>
      <c r="VKI4" s="321"/>
      <c r="VKJ4" s="321"/>
      <c r="VKK4" s="321"/>
      <c r="VKL4" s="321"/>
      <c r="VKM4" s="321"/>
      <c r="VKN4" s="321"/>
      <c r="VKO4" s="321"/>
      <c r="VKP4" s="321"/>
      <c r="VKQ4" s="321"/>
      <c r="VKR4" s="321"/>
      <c r="VKS4" s="321"/>
      <c r="VKT4" s="321"/>
      <c r="VKU4" s="321"/>
      <c r="VKV4" s="321"/>
      <c r="VKW4" s="321"/>
      <c r="VKX4" s="321"/>
      <c r="VKY4" s="321"/>
      <c r="VKZ4" s="321"/>
      <c r="VLA4" s="321"/>
      <c r="VLB4" s="321"/>
      <c r="VLC4" s="321"/>
      <c r="VLD4" s="321"/>
      <c r="VLE4" s="321"/>
      <c r="VLF4" s="321"/>
      <c r="VLG4" s="321"/>
      <c r="VLH4" s="321"/>
      <c r="VLI4" s="321"/>
      <c r="VLJ4" s="321"/>
      <c r="VLK4" s="321"/>
      <c r="VLL4" s="321"/>
      <c r="VLM4" s="321"/>
      <c r="VLN4" s="321"/>
      <c r="VLO4" s="321"/>
      <c r="VLP4" s="321"/>
      <c r="VLQ4" s="321"/>
      <c r="VLR4" s="321"/>
      <c r="VLS4" s="321"/>
      <c r="VLT4" s="321"/>
      <c r="VLU4" s="321"/>
      <c r="VLV4" s="321"/>
      <c r="VLW4" s="321"/>
      <c r="VLX4" s="321"/>
      <c r="VLY4" s="321"/>
      <c r="VLZ4" s="321"/>
      <c r="VMA4" s="321"/>
      <c r="VMB4" s="321"/>
      <c r="VMC4" s="321"/>
      <c r="VMD4" s="321"/>
      <c r="VME4" s="321"/>
      <c r="VMF4" s="321"/>
      <c r="VMG4" s="321"/>
      <c r="VMH4" s="321"/>
      <c r="VMI4" s="321"/>
      <c r="VMJ4" s="321"/>
      <c r="VMK4" s="321"/>
      <c r="VML4" s="321"/>
      <c r="VMM4" s="321"/>
      <c r="VMN4" s="321"/>
      <c r="VMO4" s="321"/>
      <c r="VMP4" s="321"/>
      <c r="VMQ4" s="321"/>
      <c r="VMR4" s="321"/>
      <c r="VMS4" s="321"/>
      <c r="VMT4" s="321"/>
      <c r="VMU4" s="321"/>
      <c r="VMV4" s="321"/>
      <c r="VMW4" s="321"/>
      <c r="VMX4" s="321"/>
      <c r="VMY4" s="321"/>
      <c r="VMZ4" s="321"/>
      <c r="VNA4" s="321"/>
      <c r="VNB4" s="321"/>
      <c r="VNC4" s="321"/>
      <c r="VND4" s="321"/>
      <c r="VNE4" s="321"/>
      <c r="VNF4" s="321"/>
      <c r="VNG4" s="321"/>
      <c r="VNH4" s="321"/>
      <c r="VNI4" s="321"/>
      <c r="VNJ4" s="321"/>
      <c r="VNK4" s="321"/>
      <c r="VNL4" s="321"/>
      <c r="VNM4" s="321"/>
      <c r="VNN4" s="321"/>
      <c r="VNO4" s="321"/>
      <c r="VNP4" s="321"/>
      <c r="VNQ4" s="321"/>
      <c r="VNR4" s="321"/>
      <c r="VNS4" s="321"/>
      <c r="VNT4" s="321"/>
      <c r="VNU4" s="321"/>
      <c r="VNV4" s="321"/>
      <c r="VNW4" s="321"/>
      <c r="VNX4" s="321"/>
      <c r="VNY4" s="321"/>
      <c r="VNZ4" s="321"/>
      <c r="VOA4" s="321"/>
      <c r="VOB4" s="321"/>
      <c r="VOC4" s="321"/>
      <c r="VOD4" s="321"/>
      <c r="VOE4" s="321"/>
      <c r="VOF4" s="321"/>
      <c r="VOG4" s="321"/>
      <c r="VOH4" s="321"/>
      <c r="VOI4" s="321"/>
      <c r="VOJ4" s="321"/>
      <c r="VOK4" s="321"/>
      <c r="VOL4" s="321"/>
      <c r="VOM4" s="321"/>
      <c r="VON4" s="321"/>
      <c r="VOO4" s="321"/>
      <c r="VOP4" s="321"/>
      <c r="VOQ4" s="321"/>
      <c r="VOR4" s="321"/>
      <c r="VOS4" s="321"/>
      <c r="VOT4" s="321"/>
      <c r="VOU4" s="321"/>
      <c r="VOV4" s="321"/>
      <c r="VOW4" s="321"/>
      <c r="VOX4" s="321"/>
      <c r="VOY4" s="321"/>
      <c r="VOZ4" s="321"/>
      <c r="VPA4" s="321"/>
      <c r="VPB4" s="321"/>
      <c r="VPC4" s="321"/>
      <c r="VPD4" s="321"/>
      <c r="VPE4" s="321"/>
      <c r="VPF4" s="321"/>
      <c r="VPG4" s="321"/>
      <c r="VPH4" s="321"/>
      <c r="VPI4" s="321"/>
      <c r="VPJ4" s="321"/>
      <c r="VPK4" s="321"/>
      <c r="VPL4" s="321"/>
      <c r="VPM4" s="321"/>
      <c r="VPN4" s="321"/>
      <c r="VPO4" s="321"/>
      <c r="VPP4" s="321"/>
      <c r="VPQ4" s="321"/>
      <c r="VPR4" s="321"/>
      <c r="VPS4" s="321"/>
      <c r="VPT4" s="321"/>
      <c r="VPU4" s="321"/>
      <c r="VPV4" s="321"/>
      <c r="VPW4" s="321"/>
      <c r="VPX4" s="321"/>
      <c r="VPY4" s="321"/>
      <c r="VPZ4" s="321"/>
      <c r="VQA4" s="321"/>
      <c r="VQB4" s="321"/>
      <c r="VQC4" s="321"/>
      <c r="VQD4" s="321"/>
      <c r="VQE4" s="321"/>
      <c r="VQF4" s="321"/>
      <c r="VQG4" s="321"/>
      <c r="VQH4" s="321"/>
      <c r="VQI4" s="321"/>
      <c r="VQJ4" s="321"/>
      <c r="VQK4" s="321"/>
      <c r="VQL4" s="321"/>
      <c r="VQM4" s="321"/>
      <c r="VQN4" s="321"/>
      <c r="VQO4" s="321"/>
      <c r="VQP4" s="321"/>
      <c r="VQQ4" s="321"/>
      <c r="VQR4" s="321"/>
      <c r="VQS4" s="321"/>
      <c r="VQT4" s="321"/>
      <c r="VQU4" s="321"/>
      <c r="VQV4" s="321"/>
      <c r="VQW4" s="321"/>
      <c r="VQX4" s="321"/>
      <c r="VQY4" s="321"/>
      <c r="VQZ4" s="321"/>
      <c r="VRA4" s="321"/>
      <c r="VRB4" s="321"/>
      <c r="VRC4" s="321"/>
      <c r="VRD4" s="321"/>
      <c r="VRE4" s="321"/>
      <c r="VRF4" s="321"/>
      <c r="VRG4" s="321"/>
      <c r="VRH4" s="321"/>
      <c r="VRI4" s="321"/>
      <c r="VRJ4" s="321"/>
      <c r="VRK4" s="321"/>
      <c r="VRL4" s="321"/>
      <c r="VRM4" s="321"/>
      <c r="VRN4" s="321"/>
      <c r="VRO4" s="321"/>
      <c r="VRP4" s="321"/>
      <c r="VRQ4" s="321"/>
      <c r="VRR4" s="321"/>
      <c r="VRS4" s="321"/>
      <c r="VRT4" s="321"/>
      <c r="VRU4" s="321"/>
      <c r="VRV4" s="321"/>
      <c r="VRW4" s="321"/>
      <c r="VRX4" s="321"/>
      <c r="VRY4" s="321"/>
      <c r="VRZ4" s="321"/>
      <c r="VSA4" s="321"/>
      <c r="VSB4" s="321"/>
      <c r="VSC4" s="321"/>
      <c r="VSD4" s="321"/>
      <c r="VSE4" s="321"/>
      <c r="VSF4" s="321"/>
      <c r="VSG4" s="321"/>
      <c r="VSH4" s="321"/>
      <c r="VSI4" s="321"/>
      <c r="VSJ4" s="321"/>
      <c r="VSK4" s="321"/>
      <c r="VSL4" s="321"/>
      <c r="VSM4" s="321"/>
      <c r="VSN4" s="321"/>
      <c r="VSO4" s="321"/>
      <c r="VSP4" s="321"/>
      <c r="VSQ4" s="321"/>
      <c r="VSR4" s="321"/>
      <c r="VSS4" s="321"/>
      <c r="VST4" s="321"/>
      <c r="VSU4" s="321"/>
      <c r="VSV4" s="321"/>
      <c r="VSW4" s="321"/>
      <c r="VSX4" s="321"/>
      <c r="VSY4" s="321"/>
      <c r="VSZ4" s="321"/>
      <c r="VTA4" s="321"/>
      <c r="VTB4" s="321"/>
      <c r="VTC4" s="321"/>
      <c r="VTD4" s="321"/>
      <c r="VTE4" s="321"/>
      <c r="VTF4" s="321"/>
      <c r="VTG4" s="321"/>
      <c r="VTH4" s="321"/>
      <c r="VTI4" s="321"/>
      <c r="VTJ4" s="321"/>
      <c r="VTK4" s="321"/>
      <c r="VTL4" s="321"/>
      <c r="VTM4" s="321"/>
      <c r="VTN4" s="321"/>
      <c r="VTO4" s="321"/>
      <c r="VTP4" s="321"/>
      <c r="VTQ4" s="321"/>
      <c r="VTR4" s="321"/>
      <c r="VTS4" s="321"/>
      <c r="VTT4" s="321"/>
      <c r="VTU4" s="321"/>
      <c r="VTV4" s="321"/>
      <c r="VTW4" s="321"/>
      <c r="VTX4" s="321"/>
      <c r="VTY4" s="321"/>
      <c r="VTZ4" s="321"/>
      <c r="VUA4" s="321"/>
      <c r="VUB4" s="321"/>
      <c r="VUC4" s="321"/>
      <c r="VUD4" s="321"/>
      <c r="VUE4" s="321"/>
      <c r="VUF4" s="321"/>
      <c r="VUG4" s="321"/>
      <c r="VUH4" s="321"/>
      <c r="VUI4" s="321"/>
      <c r="VUJ4" s="321"/>
      <c r="VUK4" s="321"/>
      <c r="VUL4" s="321"/>
      <c r="VUM4" s="321"/>
      <c r="VUN4" s="321"/>
      <c r="VUO4" s="321"/>
      <c r="VUP4" s="321"/>
      <c r="VUQ4" s="321"/>
      <c r="VUR4" s="321"/>
      <c r="VUS4" s="321"/>
      <c r="VUT4" s="321"/>
      <c r="VUU4" s="321"/>
      <c r="VUV4" s="321"/>
      <c r="VUW4" s="321"/>
      <c r="VUX4" s="321"/>
      <c r="VUY4" s="321"/>
      <c r="VUZ4" s="321"/>
      <c r="VVA4" s="321"/>
      <c r="VVB4" s="321"/>
      <c r="VVC4" s="321"/>
      <c r="VVD4" s="321"/>
      <c r="VVE4" s="321"/>
      <c r="VVF4" s="321"/>
      <c r="VVG4" s="321"/>
      <c r="VVH4" s="321"/>
      <c r="VVI4" s="321"/>
      <c r="VVJ4" s="321"/>
      <c r="VVK4" s="321"/>
      <c r="VVL4" s="321"/>
      <c r="VVM4" s="321"/>
      <c r="VVN4" s="321"/>
      <c r="VVO4" s="321"/>
      <c r="VVP4" s="321"/>
      <c r="VVQ4" s="321"/>
      <c r="VVR4" s="321"/>
      <c r="VVS4" s="321"/>
      <c r="VVT4" s="321"/>
      <c r="VVU4" s="321"/>
      <c r="VVV4" s="321"/>
      <c r="VVW4" s="321"/>
      <c r="VVX4" s="321"/>
      <c r="VVY4" s="321"/>
      <c r="VVZ4" s="321"/>
      <c r="VWA4" s="321"/>
      <c r="VWB4" s="321"/>
      <c r="VWC4" s="321"/>
      <c r="VWD4" s="321"/>
      <c r="VWE4" s="321"/>
      <c r="VWF4" s="321"/>
      <c r="VWG4" s="321"/>
      <c r="VWH4" s="321"/>
      <c r="VWI4" s="321"/>
      <c r="VWJ4" s="321"/>
      <c r="VWK4" s="321"/>
      <c r="VWL4" s="321"/>
      <c r="VWM4" s="321"/>
      <c r="VWN4" s="321"/>
      <c r="VWO4" s="321"/>
      <c r="VWP4" s="321"/>
      <c r="VWQ4" s="321"/>
      <c r="VWR4" s="321"/>
      <c r="VWS4" s="321"/>
      <c r="VWT4" s="321"/>
      <c r="VWU4" s="321"/>
      <c r="VWV4" s="321"/>
      <c r="VWW4" s="321"/>
      <c r="VWX4" s="321"/>
      <c r="VWY4" s="321"/>
      <c r="VWZ4" s="321"/>
      <c r="VXA4" s="321"/>
      <c r="VXB4" s="321"/>
      <c r="VXC4" s="321"/>
      <c r="VXD4" s="321"/>
      <c r="VXE4" s="321"/>
      <c r="VXF4" s="321"/>
      <c r="VXG4" s="321"/>
      <c r="VXH4" s="321"/>
      <c r="VXI4" s="321"/>
      <c r="VXJ4" s="321"/>
      <c r="VXK4" s="321"/>
      <c r="VXL4" s="321"/>
      <c r="VXM4" s="321"/>
      <c r="VXN4" s="321"/>
      <c r="VXO4" s="321"/>
      <c r="VXP4" s="321"/>
      <c r="VXQ4" s="321"/>
      <c r="VXR4" s="321"/>
      <c r="VXS4" s="321"/>
      <c r="VXT4" s="321"/>
      <c r="VXU4" s="321"/>
      <c r="VXV4" s="321"/>
      <c r="VXW4" s="321"/>
      <c r="VXX4" s="321"/>
      <c r="VXY4" s="321"/>
      <c r="VXZ4" s="321"/>
      <c r="VYA4" s="321"/>
      <c r="VYB4" s="321"/>
      <c r="VYC4" s="321"/>
      <c r="VYD4" s="321"/>
      <c r="VYE4" s="321"/>
      <c r="VYF4" s="321"/>
      <c r="VYG4" s="321"/>
      <c r="VYH4" s="321"/>
      <c r="VYI4" s="321"/>
      <c r="VYJ4" s="321"/>
      <c r="VYK4" s="321"/>
      <c r="VYL4" s="321"/>
      <c r="VYM4" s="321"/>
      <c r="VYN4" s="321"/>
      <c r="VYO4" s="321"/>
      <c r="VYP4" s="321"/>
      <c r="VYQ4" s="321"/>
      <c r="VYR4" s="321"/>
      <c r="VYS4" s="321"/>
      <c r="VYT4" s="321"/>
      <c r="VYU4" s="321"/>
      <c r="VYV4" s="321"/>
      <c r="VYW4" s="321"/>
      <c r="VYX4" s="321"/>
      <c r="VYY4" s="321"/>
      <c r="VYZ4" s="321"/>
      <c r="VZA4" s="321"/>
      <c r="VZB4" s="321"/>
      <c r="VZC4" s="321"/>
      <c r="VZD4" s="321"/>
      <c r="VZE4" s="321"/>
      <c r="VZF4" s="321"/>
      <c r="VZG4" s="321"/>
      <c r="VZH4" s="321"/>
      <c r="VZI4" s="321"/>
      <c r="VZJ4" s="321"/>
      <c r="VZK4" s="321"/>
      <c r="VZL4" s="321"/>
      <c r="VZM4" s="321"/>
      <c r="VZN4" s="321"/>
      <c r="VZO4" s="321"/>
      <c r="VZP4" s="321"/>
      <c r="VZQ4" s="321"/>
      <c r="VZR4" s="321"/>
      <c r="VZS4" s="321"/>
      <c r="VZT4" s="321"/>
      <c r="VZU4" s="321"/>
      <c r="VZV4" s="321"/>
      <c r="VZW4" s="321"/>
      <c r="VZX4" s="321"/>
      <c r="VZY4" s="321"/>
      <c r="VZZ4" s="321"/>
      <c r="WAA4" s="321"/>
      <c r="WAB4" s="321"/>
      <c r="WAC4" s="321"/>
      <c r="WAD4" s="321"/>
      <c r="WAE4" s="321"/>
      <c r="WAF4" s="321"/>
      <c r="WAG4" s="321"/>
      <c r="WAH4" s="321"/>
      <c r="WAI4" s="321"/>
      <c r="WAJ4" s="321"/>
      <c r="WAK4" s="321"/>
      <c r="WAL4" s="321"/>
      <c r="WAM4" s="321"/>
      <c r="WAN4" s="321"/>
      <c r="WAO4" s="321"/>
      <c r="WAP4" s="321"/>
      <c r="WAQ4" s="321"/>
      <c r="WAR4" s="321"/>
      <c r="WAS4" s="321"/>
      <c r="WAT4" s="321"/>
      <c r="WAU4" s="321"/>
      <c r="WAV4" s="321"/>
      <c r="WAW4" s="321"/>
      <c r="WAX4" s="321"/>
      <c r="WAY4" s="321"/>
      <c r="WAZ4" s="321"/>
      <c r="WBA4" s="321"/>
      <c r="WBB4" s="321"/>
      <c r="WBC4" s="321"/>
      <c r="WBD4" s="321"/>
      <c r="WBE4" s="321"/>
      <c r="WBF4" s="321"/>
      <c r="WBG4" s="321"/>
      <c r="WBH4" s="321"/>
      <c r="WBI4" s="321"/>
      <c r="WBJ4" s="321"/>
      <c r="WBK4" s="321"/>
      <c r="WBL4" s="321"/>
      <c r="WBM4" s="321"/>
      <c r="WBN4" s="321"/>
      <c r="WBO4" s="321"/>
      <c r="WBP4" s="321"/>
      <c r="WBQ4" s="321"/>
      <c r="WBR4" s="321"/>
      <c r="WBS4" s="321"/>
      <c r="WBT4" s="321"/>
      <c r="WBU4" s="321"/>
      <c r="WBV4" s="321"/>
      <c r="WBW4" s="321"/>
      <c r="WBX4" s="321"/>
      <c r="WBY4" s="321"/>
      <c r="WBZ4" s="321"/>
      <c r="WCA4" s="321"/>
      <c r="WCB4" s="321"/>
      <c r="WCC4" s="321"/>
      <c r="WCD4" s="321"/>
      <c r="WCE4" s="321"/>
      <c r="WCF4" s="321"/>
      <c r="WCG4" s="321"/>
      <c r="WCH4" s="321"/>
      <c r="WCI4" s="321"/>
      <c r="WCJ4" s="321"/>
      <c r="WCK4" s="321"/>
      <c r="WCL4" s="321"/>
      <c r="WCM4" s="321"/>
      <c r="WCN4" s="321"/>
      <c r="WCO4" s="321"/>
      <c r="WCP4" s="321"/>
      <c r="WCQ4" s="321"/>
      <c r="WCR4" s="321"/>
      <c r="WCS4" s="321"/>
      <c r="WCT4" s="321"/>
      <c r="WCU4" s="321"/>
      <c r="WCV4" s="321"/>
      <c r="WCW4" s="321"/>
      <c r="WCX4" s="321"/>
      <c r="WCY4" s="321"/>
      <c r="WCZ4" s="321"/>
      <c r="WDA4" s="321"/>
      <c r="WDB4" s="321"/>
      <c r="WDC4" s="321"/>
      <c r="WDD4" s="321"/>
      <c r="WDE4" s="321"/>
      <c r="WDF4" s="321"/>
      <c r="WDG4" s="321"/>
      <c r="WDH4" s="321"/>
      <c r="WDI4" s="321"/>
      <c r="WDJ4" s="321"/>
      <c r="WDK4" s="321"/>
      <c r="WDL4" s="321"/>
      <c r="WDM4" s="321"/>
      <c r="WDN4" s="321"/>
      <c r="WDO4" s="321"/>
      <c r="WDP4" s="321"/>
      <c r="WDQ4" s="321"/>
      <c r="WDR4" s="321"/>
      <c r="WDS4" s="321"/>
      <c r="WDT4" s="321"/>
      <c r="WDU4" s="321"/>
      <c r="WDV4" s="321"/>
      <c r="WDW4" s="321"/>
      <c r="WDX4" s="321"/>
      <c r="WDY4" s="321"/>
      <c r="WDZ4" s="321"/>
      <c r="WEA4" s="321"/>
      <c r="WEB4" s="321"/>
      <c r="WEC4" s="321"/>
      <c r="WED4" s="321"/>
      <c r="WEE4" s="321"/>
      <c r="WEF4" s="321"/>
      <c r="WEG4" s="321"/>
      <c r="WEH4" s="321"/>
      <c r="WEI4" s="321"/>
      <c r="WEJ4" s="321"/>
      <c r="WEK4" s="321"/>
      <c r="WEL4" s="321"/>
      <c r="WEM4" s="321"/>
      <c r="WEN4" s="321"/>
      <c r="WEO4" s="321"/>
      <c r="WEP4" s="321"/>
      <c r="WEQ4" s="321"/>
      <c r="WER4" s="321"/>
      <c r="WES4" s="321"/>
      <c r="WET4" s="321"/>
      <c r="WEU4" s="321"/>
      <c r="WEV4" s="321"/>
      <c r="WEW4" s="321"/>
      <c r="WEX4" s="321"/>
      <c r="WEY4" s="321"/>
      <c r="WEZ4" s="321"/>
      <c r="WFA4" s="321"/>
      <c r="WFB4" s="321"/>
      <c r="WFC4" s="321"/>
      <c r="WFD4" s="321"/>
      <c r="WFE4" s="321"/>
      <c r="WFF4" s="321"/>
      <c r="WFG4" s="321"/>
      <c r="WFH4" s="321"/>
      <c r="WFI4" s="321"/>
      <c r="WFJ4" s="321"/>
      <c r="WFK4" s="321"/>
      <c r="WFL4" s="321"/>
      <c r="WFM4" s="321"/>
      <c r="WFN4" s="321"/>
      <c r="WFO4" s="321"/>
      <c r="WFP4" s="321"/>
      <c r="WFQ4" s="321"/>
      <c r="WFR4" s="321"/>
      <c r="WFS4" s="321"/>
      <c r="WFT4" s="321"/>
      <c r="WFU4" s="321"/>
      <c r="WFV4" s="321"/>
      <c r="WFW4" s="321"/>
      <c r="WFX4" s="321"/>
      <c r="WFY4" s="321"/>
      <c r="WFZ4" s="321"/>
      <c r="WGA4" s="321"/>
      <c r="WGB4" s="321"/>
      <c r="WGC4" s="321"/>
      <c r="WGD4" s="321"/>
      <c r="WGE4" s="321"/>
      <c r="WGF4" s="321"/>
      <c r="WGG4" s="321"/>
      <c r="WGH4" s="321"/>
      <c r="WGI4" s="321"/>
      <c r="WGJ4" s="321"/>
      <c r="WGK4" s="321"/>
      <c r="WGL4" s="321"/>
      <c r="WGM4" s="321"/>
      <c r="WGN4" s="321"/>
      <c r="WGO4" s="321"/>
      <c r="WGP4" s="321"/>
      <c r="WGQ4" s="321"/>
      <c r="WGR4" s="321"/>
      <c r="WGS4" s="321"/>
      <c r="WGT4" s="321"/>
      <c r="WGU4" s="321"/>
      <c r="WGV4" s="321"/>
      <c r="WGW4" s="321"/>
      <c r="WGX4" s="321"/>
      <c r="WGY4" s="321"/>
      <c r="WGZ4" s="321"/>
      <c r="WHA4" s="321"/>
      <c r="WHB4" s="321"/>
      <c r="WHC4" s="321"/>
      <c r="WHD4" s="321"/>
      <c r="WHE4" s="321"/>
      <c r="WHF4" s="321"/>
      <c r="WHG4" s="321"/>
      <c r="WHH4" s="321"/>
      <c r="WHI4" s="321"/>
      <c r="WHJ4" s="321"/>
      <c r="WHK4" s="321"/>
      <c r="WHL4" s="321"/>
      <c r="WHM4" s="321"/>
      <c r="WHN4" s="321"/>
      <c r="WHO4" s="321"/>
      <c r="WHP4" s="321"/>
      <c r="WHQ4" s="321"/>
      <c r="WHR4" s="321"/>
      <c r="WHS4" s="321"/>
      <c r="WHT4" s="321"/>
      <c r="WHU4" s="321"/>
      <c r="WHV4" s="321"/>
      <c r="WHW4" s="321"/>
      <c r="WHX4" s="321"/>
      <c r="WHY4" s="321"/>
      <c r="WHZ4" s="321"/>
      <c r="WIA4" s="321"/>
      <c r="WIB4" s="321"/>
      <c r="WIC4" s="321"/>
      <c r="WID4" s="321"/>
      <c r="WIE4" s="321"/>
      <c r="WIF4" s="321"/>
      <c r="WIG4" s="321"/>
      <c r="WIH4" s="321"/>
      <c r="WII4" s="321"/>
      <c r="WIJ4" s="321"/>
      <c r="WIK4" s="321"/>
      <c r="WIL4" s="321"/>
      <c r="WIM4" s="321"/>
      <c r="WIN4" s="321"/>
      <c r="WIO4" s="321"/>
      <c r="WIP4" s="321"/>
      <c r="WIQ4" s="321"/>
      <c r="WIR4" s="321"/>
      <c r="WIS4" s="321"/>
      <c r="WIT4" s="321"/>
      <c r="WIU4" s="321"/>
      <c r="WIV4" s="321"/>
      <c r="WIW4" s="321"/>
      <c r="WIX4" s="321"/>
      <c r="WIY4" s="321"/>
      <c r="WIZ4" s="321"/>
      <c r="WJA4" s="321"/>
      <c r="WJB4" s="321"/>
      <c r="WJC4" s="321"/>
      <c r="WJD4" s="321"/>
      <c r="WJE4" s="321"/>
      <c r="WJF4" s="321"/>
      <c r="WJG4" s="321"/>
      <c r="WJH4" s="321"/>
      <c r="WJI4" s="321"/>
      <c r="WJJ4" s="321"/>
      <c r="WJK4" s="321"/>
      <c r="WJL4" s="321"/>
      <c r="WJM4" s="321"/>
      <c r="WJN4" s="321"/>
      <c r="WJO4" s="321"/>
      <c r="WJP4" s="321"/>
      <c r="WJQ4" s="321"/>
      <c r="WJR4" s="321"/>
      <c r="WJS4" s="321"/>
      <c r="WJT4" s="321"/>
      <c r="WJU4" s="321"/>
      <c r="WJV4" s="321"/>
      <c r="WJW4" s="321"/>
      <c r="WJX4" s="321"/>
      <c r="WJY4" s="321"/>
      <c r="WJZ4" s="321"/>
      <c r="WKA4" s="321"/>
      <c r="WKB4" s="321"/>
      <c r="WKC4" s="321"/>
      <c r="WKD4" s="321"/>
      <c r="WKE4" s="321"/>
      <c r="WKF4" s="321"/>
      <c r="WKG4" s="321"/>
      <c r="WKH4" s="321"/>
      <c r="WKI4" s="321"/>
      <c r="WKJ4" s="321"/>
      <c r="WKK4" s="321"/>
      <c r="WKL4" s="321"/>
      <c r="WKM4" s="321"/>
      <c r="WKN4" s="321"/>
      <c r="WKO4" s="321"/>
      <c r="WKP4" s="321"/>
      <c r="WKQ4" s="321"/>
      <c r="WKR4" s="321"/>
      <c r="WKS4" s="321"/>
      <c r="WKT4" s="321"/>
      <c r="WKU4" s="321"/>
      <c r="WKV4" s="321"/>
      <c r="WKW4" s="321"/>
      <c r="WKX4" s="321"/>
      <c r="WKY4" s="321"/>
      <c r="WKZ4" s="321"/>
      <c r="WLA4" s="321"/>
      <c r="WLB4" s="321"/>
      <c r="WLC4" s="321"/>
      <c r="WLD4" s="321"/>
      <c r="WLE4" s="321"/>
      <c r="WLF4" s="321"/>
      <c r="WLG4" s="321"/>
      <c r="WLH4" s="321"/>
      <c r="WLI4" s="321"/>
      <c r="WLJ4" s="321"/>
      <c r="WLK4" s="321"/>
      <c r="WLL4" s="321"/>
      <c r="WLM4" s="321"/>
      <c r="WLN4" s="321"/>
      <c r="WLO4" s="321"/>
      <c r="WLP4" s="321"/>
      <c r="WLQ4" s="321"/>
      <c r="WLR4" s="321"/>
      <c r="WLS4" s="321"/>
      <c r="WLT4" s="321"/>
      <c r="WLU4" s="321"/>
      <c r="WLV4" s="321"/>
      <c r="WLW4" s="321"/>
      <c r="WLX4" s="321"/>
      <c r="WLY4" s="321"/>
      <c r="WLZ4" s="321"/>
      <c r="WMA4" s="321"/>
      <c r="WMB4" s="321"/>
      <c r="WMC4" s="321"/>
      <c r="WMD4" s="321"/>
      <c r="WME4" s="321"/>
      <c r="WMF4" s="321"/>
      <c r="WMG4" s="321"/>
      <c r="WMH4" s="321"/>
      <c r="WMI4" s="321"/>
      <c r="WMJ4" s="321"/>
      <c r="WMK4" s="321"/>
      <c r="WML4" s="321"/>
      <c r="WMM4" s="321"/>
      <c r="WMN4" s="321"/>
      <c r="WMO4" s="321"/>
      <c r="WMP4" s="321"/>
      <c r="WMQ4" s="321"/>
      <c r="WMR4" s="321"/>
      <c r="WMS4" s="321"/>
      <c r="WMT4" s="321"/>
      <c r="WMU4" s="321"/>
      <c r="WMV4" s="321"/>
      <c r="WMW4" s="321"/>
      <c r="WMX4" s="321"/>
      <c r="WMY4" s="321"/>
      <c r="WMZ4" s="321"/>
      <c r="WNA4" s="321"/>
      <c r="WNB4" s="321"/>
      <c r="WNC4" s="321"/>
      <c r="WND4" s="321"/>
      <c r="WNE4" s="321"/>
      <c r="WNF4" s="321"/>
      <c r="WNG4" s="321"/>
      <c r="WNH4" s="321"/>
      <c r="WNI4" s="321"/>
      <c r="WNJ4" s="321"/>
      <c r="WNK4" s="321"/>
      <c r="WNL4" s="321"/>
      <c r="WNM4" s="321"/>
      <c r="WNN4" s="321"/>
      <c r="WNO4" s="321"/>
      <c r="WNP4" s="321"/>
      <c r="WNQ4" s="321"/>
      <c r="WNR4" s="321"/>
      <c r="WNS4" s="321"/>
      <c r="WNT4" s="321"/>
      <c r="WNU4" s="321"/>
      <c r="WNV4" s="321"/>
      <c r="WNW4" s="321"/>
      <c r="WNX4" s="321"/>
      <c r="WNY4" s="321"/>
      <c r="WNZ4" s="321"/>
      <c r="WOA4" s="321"/>
      <c r="WOB4" s="321"/>
      <c r="WOC4" s="321"/>
      <c r="WOD4" s="321"/>
      <c r="WOE4" s="321"/>
      <c r="WOF4" s="321"/>
      <c r="WOG4" s="321"/>
      <c r="WOH4" s="321"/>
      <c r="WOI4" s="321"/>
      <c r="WOJ4" s="321"/>
      <c r="WOK4" s="321"/>
      <c r="WOL4" s="321"/>
      <c r="WOM4" s="321"/>
      <c r="WON4" s="321"/>
      <c r="WOO4" s="321"/>
      <c r="WOP4" s="321"/>
      <c r="WOQ4" s="321"/>
      <c r="WOR4" s="321"/>
      <c r="WOS4" s="321"/>
      <c r="WOT4" s="321"/>
      <c r="WOU4" s="321"/>
      <c r="WOV4" s="321"/>
      <c r="WOW4" s="321"/>
      <c r="WOX4" s="321"/>
      <c r="WOY4" s="321"/>
      <c r="WOZ4" s="321"/>
      <c r="WPA4" s="321"/>
      <c r="WPB4" s="321"/>
      <c r="WPC4" s="321"/>
      <c r="WPD4" s="321"/>
      <c r="WPE4" s="321"/>
      <c r="WPF4" s="321"/>
      <c r="WPG4" s="321"/>
      <c r="WPH4" s="321"/>
      <c r="WPI4" s="321"/>
      <c r="WPJ4" s="321"/>
      <c r="WPK4" s="321"/>
      <c r="WPL4" s="321"/>
      <c r="WPM4" s="321"/>
      <c r="WPN4" s="321"/>
      <c r="WPO4" s="321"/>
      <c r="WPP4" s="321"/>
      <c r="WPQ4" s="321"/>
      <c r="WPR4" s="321"/>
      <c r="WPS4" s="321"/>
      <c r="WPT4" s="321"/>
      <c r="WPU4" s="321"/>
      <c r="WPV4" s="321"/>
      <c r="WPW4" s="321"/>
      <c r="WPX4" s="321"/>
      <c r="WPY4" s="321"/>
      <c r="WPZ4" s="321"/>
      <c r="WQA4" s="321"/>
      <c r="WQB4" s="321"/>
      <c r="WQC4" s="321"/>
      <c r="WQD4" s="321"/>
      <c r="WQE4" s="321"/>
      <c r="WQF4" s="321"/>
      <c r="WQG4" s="321"/>
      <c r="WQH4" s="321"/>
      <c r="WQI4" s="321"/>
      <c r="WQJ4" s="321"/>
      <c r="WQK4" s="321"/>
      <c r="WQL4" s="321"/>
      <c r="WQM4" s="321"/>
      <c r="WQN4" s="321"/>
      <c r="WQO4" s="321"/>
      <c r="WQP4" s="321"/>
      <c r="WQQ4" s="321"/>
      <c r="WQR4" s="321"/>
      <c r="WQS4" s="321"/>
      <c r="WQT4" s="321"/>
      <c r="WQU4" s="321"/>
      <c r="WQV4" s="321"/>
      <c r="WQW4" s="321"/>
      <c r="WQX4" s="321"/>
      <c r="WQY4" s="321"/>
      <c r="WQZ4" s="321"/>
      <c r="WRA4" s="321"/>
      <c r="WRB4" s="321"/>
      <c r="WRC4" s="321"/>
      <c r="WRD4" s="321"/>
      <c r="WRE4" s="321"/>
      <c r="WRF4" s="321"/>
      <c r="WRG4" s="321"/>
      <c r="WRH4" s="321"/>
      <c r="WRI4" s="321"/>
      <c r="WRJ4" s="321"/>
      <c r="WRK4" s="321"/>
      <c r="WRL4" s="321"/>
      <c r="WRM4" s="321"/>
      <c r="WRN4" s="321"/>
      <c r="WRO4" s="321"/>
      <c r="WRP4" s="321"/>
      <c r="WRQ4" s="321"/>
      <c r="WRR4" s="321"/>
      <c r="WRS4" s="321"/>
      <c r="WRT4" s="321"/>
      <c r="WRU4" s="321"/>
      <c r="WRV4" s="321"/>
      <c r="WRW4" s="321"/>
      <c r="WRX4" s="321"/>
      <c r="WRY4" s="321"/>
      <c r="WRZ4" s="321"/>
      <c r="WSA4" s="321"/>
      <c r="WSB4" s="321"/>
      <c r="WSC4" s="321"/>
      <c r="WSD4" s="321"/>
      <c r="WSE4" s="321"/>
      <c r="WSF4" s="321"/>
      <c r="WSG4" s="321"/>
      <c r="WSH4" s="321"/>
      <c r="WSI4" s="321"/>
      <c r="WSJ4" s="321"/>
      <c r="WSK4" s="321"/>
      <c r="WSL4" s="321"/>
      <c r="WSM4" s="321"/>
      <c r="WSN4" s="321"/>
      <c r="WSO4" s="321"/>
      <c r="WSP4" s="321"/>
      <c r="WSQ4" s="321"/>
      <c r="WSR4" s="321"/>
      <c r="WSS4" s="321"/>
      <c r="WST4" s="321"/>
      <c r="WSU4" s="321"/>
      <c r="WSV4" s="321"/>
      <c r="WSW4" s="321"/>
      <c r="WSX4" s="321"/>
      <c r="WSY4" s="321"/>
      <c r="WSZ4" s="321"/>
      <c r="WTA4" s="321"/>
      <c r="WTB4" s="321"/>
      <c r="WTC4" s="321"/>
      <c r="WTD4" s="321"/>
      <c r="WTE4" s="321"/>
      <c r="WTF4" s="321"/>
      <c r="WTG4" s="321"/>
      <c r="WTH4" s="321"/>
      <c r="WTI4" s="321"/>
      <c r="WTJ4" s="321"/>
      <c r="WTK4" s="321"/>
      <c r="WTL4" s="321"/>
      <c r="WTM4" s="321"/>
      <c r="WTN4" s="321"/>
      <c r="WTO4" s="321"/>
      <c r="WTP4" s="321"/>
      <c r="WTQ4" s="321"/>
      <c r="WTR4" s="321"/>
      <c r="WTS4" s="321"/>
      <c r="WTT4" s="321"/>
      <c r="WTU4" s="321"/>
      <c r="WTV4" s="321"/>
      <c r="WTW4" s="321"/>
      <c r="WTX4" s="321"/>
      <c r="WTY4" s="321"/>
      <c r="WTZ4" s="321"/>
      <c r="WUA4" s="321"/>
      <c r="WUB4" s="321"/>
      <c r="WUC4" s="321"/>
      <c r="WUD4" s="321"/>
      <c r="WUE4" s="321"/>
      <c r="WUF4" s="321"/>
      <c r="WUG4" s="321"/>
      <c r="WUH4" s="321"/>
      <c r="WUI4" s="321"/>
      <c r="WUJ4" s="321"/>
      <c r="WUK4" s="321"/>
      <c r="WUL4" s="321"/>
      <c r="WUM4" s="321"/>
      <c r="WUN4" s="321"/>
      <c r="WUO4" s="321"/>
      <c r="WUP4" s="321"/>
      <c r="WUQ4" s="321"/>
      <c r="WUR4" s="321"/>
      <c r="WUS4" s="321"/>
      <c r="WUT4" s="321"/>
      <c r="WUU4" s="321"/>
      <c r="WUV4" s="321"/>
      <c r="WUW4" s="321"/>
      <c r="WUX4" s="321"/>
      <c r="WUY4" s="321"/>
      <c r="WUZ4" s="321"/>
      <c r="WVA4" s="321"/>
      <c r="WVB4" s="321"/>
      <c r="WVC4" s="321"/>
      <c r="WVD4" s="321"/>
      <c r="WVE4" s="321"/>
      <c r="WVF4" s="321"/>
      <c r="WVG4" s="321"/>
      <c r="WVH4" s="321"/>
      <c r="WVI4" s="321"/>
      <c r="WVJ4" s="321"/>
      <c r="WVK4" s="321"/>
      <c r="WVL4" s="321"/>
      <c r="WVM4" s="321"/>
      <c r="WVN4" s="321"/>
      <c r="WVO4" s="321"/>
      <c r="WVP4" s="321"/>
      <c r="WVQ4" s="321"/>
      <c r="WVR4" s="321"/>
      <c r="WVS4" s="321"/>
      <c r="WVT4" s="321"/>
      <c r="WVU4" s="321"/>
      <c r="WVV4" s="321"/>
      <c r="WVW4" s="321"/>
      <c r="WVX4" s="321"/>
      <c r="WVY4" s="321"/>
      <c r="WVZ4" s="321"/>
      <c r="WWA4" s="321"/>
      <c r="WWB4" s="321"/>
      <c r="WWC4" s="321"/>
      <c r="WWD4" s="321"/>
      <c r="WWE4" s="321"/>
      <c r="WWF4" s="321"/>
      <c r="WWG4" s="321"/>
      <c r="WWH4" s="321"/>
      <c r="WWI4" s="321"/>
      <c r="WWJ4" s="321"/>
      <c r="WWK4" s="321"/>
      <c r="WWL4" s="321"/>
      <c r="WWM4" s="321"/>
      <c r="WWN4" s="321"/>
      <c r="WWO4" s="321"/>
      <c r="WWP4" s="321"/>
      <c r="WWQ4" s="321"/>
      <c r="WWR4" s="321"/>
      <c r="WWS4" s="321"/>
      <c r="WWT4" s="321"/>
      <c r="WWU4" s="321"/>
      <c r="WWV4" s="321"/>
      <c r="WWW4" s="321"/>
      <c r="WWX4" s="321"/>
      <c r="WWY4" s="321"/>
      <c r="WWZ4" s="321"/>
      <c r="WXA4" s="321"/>
      <c r="WXB4" s="321"/>
      <c r="WXC4" s="321"/>
      <c r="WXD4" s="321"/>
      <c r="WXE4" s="321"/>
      <c r="WXF4" s="321"/>
      <c r="WXG4" s="321"/>
      <c r="WXH4" s="321"/>
      <c r="WXI4" s="321"/>
      <c r="WXJ4" s="321"/>
      <c r="WXK4" s="321"/>
      <c r="WXL4" s="321"/>
      <c r="WXM4" s="321"/>
      <c r="WXN4" s="321"/>
      <c r="WXO4" s="321"/>
      <c r="WXP4" s="321"/>
      <c r="WXQ4" s="321"/>
      <c r="WXR4" s="321"/>
      <c r="WXS4" s="321"/>
      <c r="WXT4" s="321"/>
      <c r="WXU4" s="321"/>
      <c r="WXV4" s="321"/>
      <c r="WXW4" s="321"/>
      <c r="WXX4" s="321"/>
      <c r="WXY4" s="321"/>
      <c r="WXZ4" s="321"/>
      <c r="WYA4" s="321"/>
      <c r="WYB4" s="321"/>
      <c r="WYC4" s="321"/>
      <c r="WYD4" s="321"/>
      <c r="WYE4" s="321"/>
      <c r="WYF4" s="321"/>
      <c r="WYG4" s="321"/>
      <c r="WYH4" s="321"/>
      <c r="WYI4" s="321"/>
      <c r="WYJ4" s="321"/>
      <c r="WYK4" s="321"/>
      <c r="WYL4" s="321"/>
      <c r="WYM4" s="321"/>
      <c r="WYN4" s="321"/>
      <c r="WYO4" s="321"/>
      <c r="WYP4" s="321"/>
      <c r="WYQ4" s="321"/>
      <c r="WYR4" s="321"/>
      <c r="WYS4" s="321"/>
      <c r="WYT4" s="321"/>
      <c r="WYU4" s="321"/>
      <c r="WYV4" s="321"/>
      <c r="WYW4" s="321"/>
      <c r="WYX4" s="321"/>
      <c r="WYY4" s="321"/>
      <c r="WYZ4" s="321"/>
      <c r="WZA4" s="321"/>
      <c r="WZB4" s="321"/>
      <c r="WZC4" s="321"/>
      <c r="WZD4" s="321"/>
      <c r="WZE4" s="321"/>
      <c r="WZF4" s="321"/>
      <c r="WZG4" s="321"/>
      <c r="WZH4" s="321"/>
      <c r="WZI4" s="321"/>
      <c r="WZJ4" s="321"/>
      <c r="WZK4" s="321"/>
      <c r="WZL4" s="321"/>
      <c r="WZM4" s="321"/>
      <c r="WZN4" s="321"/>
      <c r="WZO4" s="321"/>
      <c r="WZP4" s="321"/>
      <c r="WZQ4" s="321"/>
      <c r="WZR4" s="321"/>
      <c r="WZS4" s="321"/>
      <c r="WZT4" s="321"/>
      <c r="WZU4" s="321"/>
      <c r="WZV4" s="321"/>
      <c r="WZW4" s="321"/>
      <c r="WZX4" s="321"/>
      <c r="WZY4" s="321"/>
      <c r="WZZ4" s="321"/>
      <c r="XAA4" s="321"/>
      <c r="XAB4" s="321"/>
      <c r="XAC4" s="321"/>
      <c r="XAD4" s="321"/>
      <c r="XAE4" s="321"/>
      <c r="XAF4" s="321"/>
      <c r="XAG4" s="321"/>
      <c r="XAH4" s="321"/>
      <c r="XAI4" s="321"/>
      <c r="XAJ4" s="321"/>
      <c r="XAK4" s="321"/>
      <c r="XAL4" s="321"/>
      <c r="XAM4" s="321"/>
      <c r="XAN4" s="321"/>
      <c r="XAO4" s="321"/>
      <c r="XAP4" s="321"/>
      <c r="XAQ4" s="321"/>
      <c r="XAR4" s="321"/>
      <c r="XAS4" s="321"/>
      <c r="XAT4" s="321"/>
      <c r="XAU4" s="321"/>
      <c r="XAV4" s="321"/>
      <c r="XAW4" s="321"/>
      <c r="XAX4" s="321"/>
      <c r="XAY4" s="321"/>
      <c r="XAZ4" s="321"/>
      <c r="XBA4" s="321"/>
      <c r="XBB4" s="321"/>
      <c r="XBC4" s="321"/>
      <c r="XBD4" s="321"/>
      <c r="XBE4" s="321"/>
      <c r="XBF4" s="321"/>
      <c r="XBG4" s="321"/>
      <c r="XBH4" s="321"/>
      <c r="XBI4" s="321"/>
      <c r="XBJ4" s="321"/>
      <c r="XBK4" s="321"/>
      <c r="XBL4" s="321"/>
      <c r="XBM4" s="321"/>
      <c r="XBN4" s="321"/>
      <c r="XBO4" s="321"/>
      <c r="XBP4" s="321"/>
      <c r="XBQ4" s="321"/>
      <c r="XBR4" s="321"/>
      <c r="XBS4" s="321"/>
      <c r="XBT4" s="321"/>
      <c r="XBU4" s="321"/>
      <c r="XBV4" s="321"/>
      <c r="XBW4" s="321"/>
      <c r="XBX4" s="321"/>
      <c r="XBY4" s="321"/>
      <c r="XBZ4" s="321"/>
      <c r="XCA4" s="321"/>
      <c r="XCB4" s="321"/>
      <c r="XCC4" s="321"/>
      <c r="XCD4" s="321"/>
      <c r="XCE4" s="321"/>
      <c r="XCF4" s="321"/>
      <c r="XCG4" s="321"/>
      <c r="XCH4" s="321"/>
      <c r="XCI4" s="321"/>
      <c r="XCJ4" s="321"/>
      <c r="XCK4" s="321"/>
      <c r="XCL4" s="321"/>
      <c r="XCM4" s="321"/>
      <c r="XCN4" s="321"/>
      <c r="XCO4" s="321"/>
      <c r="XCP4" s="321"/>
      <c r="XCQ4" s="321"/>
      <c r="XCR4" s="321"/>
      <c r="XCS4" s="321"/>
      <c r="XCT4" s="321"/>
      <c r="XCU4" s="321"/>
      <c r="XCV4" s="321"/>
      <c r="XCW4" s="321"/>
      <c r="XCX4" s="321"/>
      <c r="XCY4" s="321"/>
      <c r="XCZ4" s="321"/>
      <c r="XDA4" s="321"/>
      <c r="XDB4" s="321"/>
      <c r="XDC4" s="321"/>
      <c r="XDD4" s="321"/>
      <c r="XDE4" s="321"/>
      <c r="XDF4" s="321"/>
      <c r="XDG4" s="321"/>
      <c r="XDH4" s="321"/>
      <c r="XDI4" s="321"/>
      <c r="XDJ4" s="321"/>
      <c r="XDK4" s="321"/>
      <c r="XDL4" s="321"/>
      <c r="XDM4" s="321"/>
      <c r="XDN4" s="321"/>
      <c r="XDO4" s="321"/>
      <c r="XDP4" s="321"/>
      <c r="XDQ4" s="321"/>
      <c r="XDR4" s="321"/>
      <c r="XDS4" s="321"/>
      <c r="XDT4" s="321"/>
      <c r="XDU4" s="321"/>
      <c r="XDV4" s="321"/>
      <c r="XDW4" s="321"/>
      <c r="XDX4" s="321"/>
      <c r="XDY4" s="321"/>
      <c r="XDZ4" s="321"/>
      <c r="XEA4" s="321"/>
      <c r="XEB4" s="321"/>
      <c r="XEC4" s="321"/>
      <c r="XED4" s="321"/>
      <c r="XEE4" s="321"/>
      <c r="XEF4" s="321"/>
      <c r="XEG4" s="321"/>
      <c r="XEH4" s="321"/>
      <c r="XEI4" s="321"/>
      <c r="XEJ4" s="321"/>
      <c r="XEK4" s="321"/>
      <c r="XEL4" s="321"/>
      <c r="XEM4" s="321"/>
      <c r="XEN4" s="321"/>
      <c r="XEO4" s="321"/>
      <c r="XEP4" s="321"/>
      <c r="XEQ4" s="321"/>
      <c r="XER4" s="321"/>
      <c r="XES4" s="321"/>
      <c r="XET4" s="321"/>
      <c r="XEU4" s="321"/>
      <c r="XEV4" s="321"/>
      <c r="XEW4" s="321"/>
      <c r="XEX4" s="321"/>
      <c r="XEY4" s="321"/>
    </row>
    <row r="5" spans="1:16380" s="314" customFormat="1" ht="20.100000000000001" customHeight="1" x14ac:dyDescent="0.25">
      <c r="A5" s="322" t="s">
        <v>162</v>
      </c>
      <c r="B5" s="322"/>
      <c r="C5" s="322"/>
      <c r="D5" s="322"/>
      <c r="E5" s="305" t="s">
        <v>1296</v>
      </c>
      <c r="F5" s="305" t="s">
        <v>1297</v>
      </c>
    </row>
    <row r="6" spans="1:16380" s="314" customFormat="1" ht="20.100000000000001" customHeight="1" x14ac:dyDescent="0.25">
      <c r="A6" s="424"/>
      <c r="B6" s="424"/>
      <c r="C6" s="424"/>
      <c r="D6" s="424"/>
      <c r="E6" s="425" t="s">
        <v>302</v>
      </c>
      <c r="F6" s="426"/>
    </row>
    <row r="7" spans="1:16380" s="144" customFormat="1" ht="20.100000000000001" customHeight="1" x14ac:dyDescent="0.25">
      <c r="A7" s="427" t="s">
        <v>1311</v>
      </c>
      <c r="B7" s="427"/>
      <c r="C7" s="427"/>
      <c r="D7" s="427"/>
      <c r="E7" s="141" t="s">
        <v>1296</v>
      </c>
      <c r="F7" s="428" t="s">
        <v>315</v>
      </c>
    </row>
    <row r="8" spans="1:16380" s="314" customFormat="1" ht="21.75" customHeight="1" x14ac:dyDescent="0.25">
      <c r="A8" s="429" t="s">
        <v>1312</v>
      </c>
      <c r="B8" s="429"/>
      <c r="C8" s="429"/>
      <c r="D8" s="429"/>
      <c r="E8" s="430" t="s">
        <v>247</v>
      </c>
      <c r="F8" s="431">
        <v>1</v>
      </c>
    </row>
    <row r="9" spans="1:16380" s="432" customFormat="1" ht="20.100000000000001" customHeight="1" x14ac:dyDescent="0.25">
      <c r="A9" s="427" t="s">
        <v>1313</v>
      </c>
      <c r="B9" s="427"/>
      <c r="C9" s="427"/>
      <c r="D9" s="427"/>
      <c r="E9" s="141"/>
      <c r="F9" s="428" t="s">
        <v>315</v>
      </c>
    </row>
    <row r="10" spans="1:16380" s="314" customFormat="1" ht="20.100000000000001" customHeight="1" x14ac:dyDescent="0.25">
      <c r="A10" s="260" t="s">
        <v>1314</v>
      </c>
      <c r="B10" s="433"/>
      <c r="C10" s="433"/>
      <c r="D10" s="433"/>
      <c r="E10" s="291" t="s">
        <v>247</v>
      </c>
      <c r="F10" s="434">
        <v>1</v>
      </c>
    </row>
    <row r="11" spans="1:16380" s="314" customFormat="1" ht="20.100000000000001" customHeight="1" x14ac:dyDescent="0.25">
      <c r="A11" s="429" t="s">
        <v>1315</v>
      </c>
      <c r="B11" s="429"/>
      <c r="C11" s="429"/>
      <c r="D11" s="429"/>
      <c r="E11" s="430" t="s">
        <v>247</v>
      </c>
      <c r="F11" s="431">
        <v>1</v>
      </c>
    </row>
    <row r="12" spans="1:16380" s="432" customFormat="1" ht="20.100000000000001" customHeight="1" x14ac:dyDescent="0.25">
      <c r="A12" s="427" t="s">
        <v>1316</v>
      </c>
      <c r="B12" s="427"/>
      <c r="C12" s="427"/>
      <c r="D12" s="427"/>
      <c r="E12" s="141"/>
      <c r="F12" s="428" t="s">
        <v>315</v>
      </c>
    </row>
    <row r="13" spans="1:16380" s="314" customFormat="1" ht="46.5" customHeight="1" x14ac:dyDescent="0.25">
      <c r="A13" s="435" t="s">
        <v>1317</v>
      </c>
      <c r="E13" s="266" t="s">
        <v>247</v>
      </c>
      <c r="F13" s="431">
        <v>1</v>
      </c>
      <c r="XEZ13" s="436" t="s">
        <v>1318</v>
      </c>
    </row>
    <row r="14" spans="1:16380" s="314" customFormat="1" ht="45" customHeight="1" x14ac:dyDescent="0.25">
      <c r="A14" s="435" t="s">
        <v>663</v>
      </c>
      <c r="E14" s="266" t="s">
        <v>247</v>
      </c>
      <c r="F14" s="431">
        <v>2</v>
      </c>
    </row>
    <row r="15" spans="1:16380" s="314" customFormat="1" ht="27.6" customHeight="1" x14ac:dyDescent="0.25">
      <c r="A15" s="435" t="s">
        <v>1319</v>
      </c>
      <c r="E15" s="266" t="s">
        <v>247</v>
      </c>
      <c r="F15" s="431">
        <v>1</v>
      </c>
    </row>
    <row r="16" spans="1:16380" s="314" customFormat="1" ht="48.75" customHeight="1" x14ac:dyDescent="0.25">
      <c r="A16" s="437" t="s">
        <v>1320</v>
      </c>
      <c r="B16" s="260"/>
      <c r="C16" s="260"/>
      <c r="D16" s="260"/>
      <c r="E16" s="266" t="s">
        <v>247</v>
      </c>
      <c r="F16" s="431">
        <v>4</v>
      </c>
    </row>
    <row r="17" spans="1:6" s="314" customFormat="1" ht="21.6" customHeight="1" x14ac:dyDescent="0.25">
      <c r="A17" s="437" t="s">
        <v>1321</v>
      </c>
      <c r="B17" s="260"/>
      <c r="C17" s="260"/>
      <c r="D17" s="260"/>
      <c r="E17" s="266"/>
      <c r="F17" s="431">
        <v>2</v>
      </c>
    </row>
    <row r="18" spans="1:6" s="314" customFormat="1" ht="20.100000000000001" customHeight="1" x14ac:dyDescent="0.25">
      <c r="A18" s="359" t="s">
        <v>1322</v>
      </c>
      <c r="B18" s="359"/>
      <c r="C18" s="359"/>
      <c r="D18" s="359"/>
      <c r="E18" s="291" t="s">
        <v>247</v>
      </c>
      <c r="F18" s="438">
        <v>1</v>
      </c>
    </row>
    <row r="19" spans="1:6" s="314" customFormat="1" ht="20.100000000000001" customHeight="1" x14ac:dyDescent="0.25">
      <c r="A19" s="359" t="s">
        <v>1323</v>
      </c>
      <c r="B19" s="359"/>
      <c r="C19" s="359"/>
      <c r="D19" s="359"/>
      <c r="E19" s="291" t="s">
        <v>247</v>
      </c>
      <c r="F19" s="438">
        <v>1</v>
      </c>
    </row>
    <row r="20" spans="1:6" s="314" customFormat="1" ht="30" customHeight="1" x14ac:dyDescent="0.25">
      <c r="A20" s="439" t="s">
        <v>679</v>
      </c>
      <c r="B20" s="439"/>
      <c r="C20" s="439"/>
      <c r="D20" s="439"/>
      <c r="E20" s="291" t="s">
        <v>247</v>
      </c>
      <c r="F20" s="438">
        <v>2</v>
      </c>
    </row>
    <row r="21" spans="1:6" s="314" customFormat="1" ht="48.75" customHeight="1" x14ac:dyDescent="0.25">
      <c r="A21" s="440" t="s">
        <v>681</v>
      </c>
      <c r="B21" s="290"/>
      <c r="C21" s="290"/>
      <c r="D21" s="290"/>
      <c r="E21" s="291" t="s">
        <v>19</v>
      </c>
      <c r="F21" s="438">
        <v>6</v>
      </c>
    </row>
    <row r="22" spans="1:6" s="314" customFormat="1" ht="54.75" customHeight="1" x14ac:dyDescent="0.25">
      <c r="A22" s="440" t="s">
        <v>683</v>
      </c>
      <c r="B22" s="290"/>
      <c r="C22" s="290"/>
      <c r="D22" s="290"/>
      <c r="E22" s="291" t="s">
        <v>19</v>
      </c>
      <c r="F22" s="438">
        <v>4</v>
      </c>
    </row>
    <row r="23" spans="1:6" s="314" customFormat="1" ht="48" customHeight="1" x14ac:dyDescent="0.25">
      <c r="A23" s="440" t="s">
        <v>685</v>
      </c>
      <c r="B23" s="290"/>
      <c r="C23" s="290"/>
      <c r="D23" s="290"/>
      <c r="E23" s="291" t="s">
        <v>19</v>
      </c>
      <c r="F23" s="438">
        <v>4</v>
      </c>
    </row>
    <row r="24" spans="1:6" s="314" customFormat="1" ht="30" customHeight="1" x14ac:dyDescent="0.25">
      <c r="A24" s="359" t="s">
        <v>1324</v>
      </c>
      <c r="B24" s="359"/>
      <c r="C24" s="359"/>
      <c r="D24" s="359"/>
      <c r="E24" s="291" t="s">
        <v>247</v>
      </c>
      <c r="F24" s="438">
        <v>1</v>
      </c>
    </row>
  </sheetData>
  <mergeCells count="1502">
    <mergeCell ref="A20:D20"/>
    <mergeCell ref="A24:D24"/>
    <mergeCell ref="A8:D8"/>
    <mergeCell ref="A9:D9"/>
    <mergeCell ref="A11:D11"/>
    <mergeCell ref="A12:D12"/>
    <mergeCell ref="A18:D18"/>
    <mergeCell ref="A19:D19"/>
    <mergeCell ref="XDY4:XEI4"/>
    <mergeCell ref="XEJ4:XET4"/>
    <mergeCell ref="XEU4:XEY4"/>
    <mergeCell ref="A5:D5"/>
    <mergeCell ref="A6:D6"/>
    <mergeCell ref="A7:D7"/>
    <mergeCell ref="XBK4:XBU4"/>
    <mergeCell ref="XBV4:XCF4"/>
    <mergeCell ref="XCG4:XCQ4"/>
    <mergeCell ref="XCR4:XDB4"/>
    <mergeCell ref="XDC4:XDM4"/>
    <mergeCell ref="XDN4:XDX4"/>
    <mergeCell ref="WYW4:WZG4"/>
    <mergeCell ref="WZH4:WZR4"/>
    <mergeCell ref="WZS4:XAC4"/>
    <mergeCell ref="XAD4:XAN4"/>
    <mergeCell ref="XAO4:XAY4"/>
    <mergeCell ref="XAZ4:XBJ4"/>
    <mergeCell ref="WWI4:WWS4"/>
    <mergeCell ref="WWT4:WXD4"/>
    <mergeCell ref="WXE4:WXO4"/>
    <mergeCell ref="WXP4:WXZ4"/>
    <mergeCell ref="WYA4:WYK4"/>
    <mergeCell ref="WYL4:WYV4"/>
    <mergeCell ref="WTU4:WUE4"/>
    <mergeCell ref="WUF4:WUP4"/>
    <mergeCell ref="WUQ4:WVA4"/>
    <mergeCell ref="WVB4:WVL4"/>
    <mergeCell ref="WVM4:WVW4"/>
    <mergeCell ref="WVX4:WWH4"/>
    <mergeCell ref="WRG4:WRQ4"/>
    <mergeCell ref="WRR4:WSB4"/>
    <mergeCell ref="WSC4:WSM4"/>
    <mergeCell ref="WSN4:WSX4"/>
    <mergeCell ref="WSY4:WTI4"/>
    <mergeCell ref="WTJ4:WTT4"/>
    <mergeCell ref="WOS4:WPC4"/>
    <mergeCell ref="WPD4:WPN4"/>
    <mergeCell ref="WPO4:WPY4"/>
    <mergeCell ref="WPZ4:WQJ4"/>
    <mergeCell ref="WQK4:WQU4"/>
    <mergeCell ref="WQV4:WRF4"/>
    <mergeCell ref="WME4:WMO4"/>
    <mergeCell ref="WMP4:WMZ4"/>
    <mergeCell ref="WNA4:WNK4"/>
    <mergeCell ref="WNL4:WNV4"/>
    <mergeCell ref="WNW4:WOG4"/>
    <mergeCell ref="WOH4:WOR4"/>
    <mergeCell ref="WJQ4:WKA4"/>
    <mergeCell ref="WKB4:WKL4"/>
    <mergeCell ref="WKM4:WKW4"/>
    <mergeCell ref="WKX4:WLH4"/>
    <mergeCell ref="WLI4:WLS4"/>
    <mergeCell ref="WLT4:WMD4"/>
    <mergeCell ref="WHC4:WHM4"/>
    <mergeCell ref="WHN4:WHX4"/>
    <mergeCell ref="WHY4:WII4"/>
    <mergeCell ref="WIJ4:WIT4"/>
    <mergeCell ref="WIU4:WJE4"/>
    <mergeCell ref="WJF4:WJP4"/>
    <mergeCell ref="WEO4:WEY4"/>
    <mergeCell ref="WEZ4:WFJ4"/>
    <mergeCell ref="WFK4:WFU4"/>
    <mergeCell ref="WFV4:WGF4"/>
    <mergeCell ref="WGG4:WGQ4"/>
    <mergeCell ref="WGR4:WHB4"/>
    <mergeCell ref="WCA4:WCK4"/>
    <mergeCell ref="WCL4:WCV4"/>
    <mergeCell ref="WCW4:WDG4"/>
    <mergeCell ref="WDH4:WDR4"/>
    <mergeCell ref="WDS4:WEC4"/>
    <mergeCell ref="WED4:WEN4"/>
    <mergeCell ref="VZM4:VZW4"/>
    <mergeCell ref="VZX4:WAH4"/>
    <mergeCell ref="WAI4:WAS4"/>
    <mergeCell ref="WAT4:WBD4"/>
    <mergeCell ref="WBE4:WBO4"/>
    <mergeCell ref="WBP4:WBZ4"/>
    <mergeCell ref="VWY4:VXI4"/>
    <mergeCell ref="VXJ4:VXT4"/>
    <mergeCell ref="VXU4:VYE4"/>
    <mergeCell ref="VYF4:VYP4"/>
    <mergeCell ref="VYQ4:VZA4"/>
    <mergeCell ref="VZB4:VZL4"/>
    <mergeCell ref="VUK4:VUU4"/>
    <mergeCell ref="VUV4:VVF4"/>
    <mergeCell ref="VVG4:VVQ4"/>
    <mergeCell ref="VVR4:VWB4"/>
    <mergeCell ref="VWC4:VWM4"/>
    <mergeCell ref="VWN4:VWX4"/>
    <mergeCell ref="VRW4:VSG4"/>
    <mergeCell ref="VSH4:VSR4"/>
    <mergeCell ref="VSS4:VTC4"/>
    <mergeCell ref="VTD4:VTN4"/>
    <mergeCell ref="VTO4:VTY4"/>
    <mergeCell ref="VTZ4:VUJ4"/>
    <mergeCell ref="VPI4:VPS4"/>
    <mergeCell ref="VPT4:VQD4"/>
    <mergeCell ref="VQE4:VQO4"/>
    <mergeCell ref="VQP4:VQZ4"/>
    <mergeCell ref="VRA4:VRK4"/>
    <mergeCell ref="VRL4:VRV4"/>
    <mergeCell ref="VMU4:VNE4"/>
    <mergeCell ref="VNF4:VNP4"/>
    <mergeCell ref="VNQ4:VOA4"/>
    <mergeCell ref="VOB4:VOL4"/>
    <mergeCell ref="VOM4:VOW4"/>
    <mergeCell ref="VOX4:VPH4"/>
    <mergeCell ref="VKG4:VKQ4"/>
    <mergeCell ref="VKR4:VLB4"/>
    <mergeCell ref="VLC4:VLM4"/>
    <mergeCell ref="VLN4:VLX4"/>
    <mergeCell ref="VLY4:VMI4"/>
    <mergeCell ref="VMJ4:VMT4"/>
    <mergeCell ref="VHS4:VIC4"/>
    <mergeCell ref="VID4:VIN4"/>
    <mergeCell ref="VIO4:VIY4"/>
    <mergeCell ref="VIZ4:VJJ4"/>
    <mergeCell ref="VJK4:VJU4"/>
    <mergeCell ref="VJV4:VKF4"/>
    <mergeCell ref="VFE4:VFO4"/>
    <mergeCell ref="VFP4:VFZ4"/>
    <mergeCell ref="VGA4:VGK4"/>
    <mergeCell ref="VGL4:VGV4"/>
    <mergeCell ref="VGW4:VHG4"/>
    <mergeCell ref="VHH4:VHR4"/>
    <mergeCell ref="VCQ4:VDA4"/>
    <mergeCell ref="VDB4:VDL4"/>
    <mergeCell ref="VDM4:VDW4"/>
    <mergeCell ref="VDX4:VEH4"/>
    <mergeCell ref="VEI4:VES4"/>
    <mergeCell ref="VET4:VFD4"/>
    <mergeCell ref="VAC4:VAM4"/>
    <mergeCell ref="VAN4:VAX4"/>
    <mergeCell ref="VAY4:VBI4"/>
    <mergeCell ref="VBJ4:VBT4"/>
    <mergeCell ref="VBU4:VCE4"/>
    <mergeCell ref="VCF4:VCP4"/>
    <mergeCell ref="UXO4:UXY4"/>
    <mergeCell ref="UXZ4:UYJ4"/>
    <mergeCell ref="UYK4:UYU4"/>
    <mergeCell ref="UYV4:UZF4"/>
    <mergeCell ref="UZG4:UZQ4"/>
    <mergeCell ref="UZR4:VAB4"/>
    <mergeCell ref="UVA4:UVK4"/>
    <mergeCell ref="UVL4:UVV4"/>
    <mergeCell ref="UVW4:UWG4"/>
    <mergeCell ref="UWH4:UWR4"/>
    <mergeCell ref="UWS4:UXC4"/>
    <mergeCell ref="UXD4:UXN4"/>
    <mergeCell ref="USM4:USW4"/>
    <mergeCell ref="USX4:UTH4"/>
    <mergeCell ref="UTI4:UTS4"/>
    <mergeCell ref="UTT4:UUD4"/>
    <mergeCell ref="UUE4:UUO4"/>
    <mergeCell ref="UUP4:UUZ4"/>
    <mergeCell ref="UPY4:UQI4"/>
    <mergeCell ref="UQJ4:UQT4"/>
    <mergeCell ref="UQU4:URE4"/>
    <mergeCell ref="URF4:URP4"/>
    <mergeCell ref="URQ4:USA4"/>
    <mergeCell ref="USB4:USL4"/>
    <mergeCell ref="UNK4:UNU4"/>
    <mergeCell ref="UNV4:UOF4"/>
    <mergeCell ref="UOG4:UOQ4"/>
    <mergeCell ref="UOR4:UPB4"/>
    <mergeCell ref="UPC4:UPM4"/>
    <mergeCell ref="UPN4:UPX4"/>
    <mergeCell ref="UKW4:ULG4"/>
    <mergeCell ref="ULH4:ULR4"/>
    <mergeCell ref="ULS4:UMC4"/>
    <mergeCell ref="UMD4:UMN4"/>
    <mergeCell ref="UMO4:UMY4"/>
    <mergeCell ref="UMZ4:UNJ4"/>
    <mergeCell ref="UII4:UIS4"/>
    <mergeCell ref="UIT4:UJD4"/>
    <mergeCell ref="UJE4:UJO4"/>
    <mergeCell ref="UJP4:UJZ4"/>
    <mergeCell ref="UKA4:UKK4"/>
    <mergeCell ref="UKL4:UKV4"/>
    <mergeCell ref="UFU4:UGE4"/>
    <mergeCell ref="UGF4:UGP4"/>
    <mergeCell ref="UGQ4:UHA4"/>
    <mergeCell ref="UHB4:UHL4"/>
    <mergeCell ref="UHM4:UHW4"/>
    <mergeCell ref="UHX4:UIH4"/>
    <mergeCell ref="UDG4:UDQ4"/>
    <mergeCell ref="UDR4:UEB4"/>
    <mergeCell ref="UEC4:UEM4"/>
    <mergeCell ref="UEN4:UEX4"/>
    <mergeCell ref="UEY4:UFI4"/>
    <mergeCell ref="UFJ4:UFT4"/>
    <mergeCell ref="UAS4:UBC4"/>
    <mergeCell ref="UBD4:UBN4"/>
    <mergeCell ref="UBO4:UBY4"/>
    <mergeCell ref="UBZ4:UCJ4"/>
    <mergeCell ref="UCK4:UCU4"/>
    <mergeCell ref="UCV4:UDF4"/>
    <mergeCell ref="TYE4:TYO4"/>
    <mergeCell ref="TYP4:TYZ4"/>
    <mergeCell ref="TZA4:TZK4"/>
    <mergeCell ref="TZL4:TZV4"/>
    <mergeCell ref="TZW4:UAG4"/>
    <mergeCell ref="UAH4:UAR4"/>
    <mergeCell ref="TVQ4:TWA4"/>
    <mergeCell ref="TWB4:TWL4"/>
    <mergeCell ref="TWM4:TWW4"/>
    <mergeCell ref="TWX4:TXH4"/>
    <mergeCell ref="TXI4:TXS4"/>
    <mergeCell ref="TXT4:TYD4"/>
    <mergeCell ref="TTC4:TTM4"/>
    <mergeCell ref="TTN4:TTX4"/>
    <mergeCell ref="TTY4:TUI4"/>
    <mergeCell ref="TUJ4:TUT4"/>
    <mergeCell ref="TUU4:TVE4"/>
    <mergeCell ref="TVF4:TVP4"/>
    <mergeCell ref="TQO4:TQY4"/>
    <mergeCell ref="TQZ4:TRJ4"/>
    <mergeCell ref="TRK4:TRU4"/>
    <mergeCell ref="TRV4:TSF4"/>
    <mergeCell ref="TSG4:TSQ4"/>
    <mergeCell ref="TSR4:TTB4"/>
    <mergeCell ref="TOA4:TOK4"/>
    <mergeCell ref="TOL4:TOV4"/>
    <mergeCell ref="TOW4:TPG4"/>
    <mergeCell ref="TPH4:TPR4"/>
    <mergeCell ref="TPS4:TQC4"/>
    <mergeCell ref="TQD4:TQN4"/>
    <mergeCell ref="TLM4:TLW4"/>
    <mergeCell ref="TLX4:TMH4"/>
    <mergeCell ref="TMI4:TMS4"/>
    <mergeCell ref="TMT4:TND4"/>
    <mergeCell ref="TNE4:TNO4"/>
    <mergeCell ref="TNP4:TNZ4"/>
    <mergeCell ref="TIY4:TJI4"/>
    <mergeCell ref="TJJ4:TJT4"/>
    <mergeCell ref="TJU4:TKE4"/>
    <mergeCell ref="TKF4:TKP4"/>
    <mergeCell ref="TKQ4:TLA4"/>
    <mergeCell ref="TLB4:TLL4"/>
    <mergeCell ref="TGK4:TGU4"/>
    <mergeCell ref="TGV4:THF4"/>
    <mergeCell ref="THG4:THQ4"/>
    <mergeCell ref="THR4:TIB4"/>
    <mergeCell ref="TIC4:TIM4"/>
    <mergeCell ref="TIN4:TIX4"/>
    <mergeCell ref="TDW4:TEG4"/>
    <mergeCell ref="TEH4:TER4"/>
    <mergeCell ref="TES4:TFC4"/>
    <mergeCell ref="TFD4:TFN4"/>
    <mergeCell ref="TFO4:TFY4"/>
    <mergeCell ref="TFZ4:TGJ4"/>
    <mergeCell ref="TBI4:TBS4"/>
    <mergeCell ref="TBT4:TCD4"/>
    <mergeCell ref="TCE4:TCO4"/>
    <mergeCell ref="TCP4:TCZ4"/>
    <mergeCell ref="TDA4:TDK4"/>
    <mergeCell ref="TDL4:TDV4"/>
    <mergeCell ref="SYU4:SZE4"/>
    <mergeCell ref="SZF4:SZP4"/>
    <mergeCell ref="SZQ4:TAA4"/>
    <mergeCell ref="TAB4:TAL4"/>
    <mergeCell ref="TAM4:TAW4"/>
    <mergeCell ref="TAX4:TBH4"/>
    <mergeCell ref="SWG4:SWQ4"/>
    <mergeCell ref="SWR4:SXB4"/>
    <mergeCell ref="SXC4:SXM4"/>
    <mergeCell ref="SXN4:SXX4"/>
    <mergeCell ref="SXY4:SYI4"/>
    <mergeCell ref="SYJ4:SYT4"/>
    <mergeCell ref="STS4:SUC4"/>
    <mergeCell ref="SUD4:SUN4"/>
    <mergeCell ref="SUO4:SUY4"/>
    <mergeCell ref="SUZ4:SVJ4"/>
    <mergeCell ref="SVK4:SVU4"/>
    <mergeCell ref="SVV4:SWF4"/>
    <mergeCell ref="SRE4:SRO4"/>
    <mergeCell ref="SRP4:SRZ4"/>
    <mergeCell ref="SSA4:SSK4"/>
    <mergeCell ref="SSL4:SSV4"/>
    <mergeCell ref="SSW4:STG4"/>
    <mergeCell ref="STH4:STR4"/>
    <mergeCell ref="SOQ4:SPA4"/>
    <mergeCell ref="SPB4:SPL4"/>
    <mergeCell ref="SPM4:SPW4"/>
    <mergeCell ref="SPX4:SQH4"/>
    <mergeCell ref="SQI4:SQS4"/>
    <mergeCell ref="SQT4:SRD4"/>
    <mergeCell ref="SMC4:SMM4"/>
    <mergeCell ref="SMN4:SMX4"/>
    <mergeCell ref="SMY4:SNI4"/>
    <mergeCell ref="SNJ4:SNT4"/>
    <mergeCell ref="SNU4:SOE4"/>
    <mergeCell ref="SOF4:SOP4"/>
    <mergeCell ref="SJO4:SJY4"/>
    <mergeCell ref="SJZ4:SKJ4"/>
    <mergeCell ref="SKK4:SKU4"/>
    <mergeCell ref="SKV4:SLF4"/>
    <mergeCell ref="SLG4:SLQ4"/>
    <mergeCell ref="SLR4:SMB4"/>
    <mergeCell ref="SHA4:SHK4"/>
    <mergeCell ref="SHL4:SHV4"/>
    <mergeCell ref="SHW4:SIG4"/>
    <mergeCell ref="SIH4:SIR4"/>
    <mergeCell ref="SIS4:SJC4"/>
    <mergeCell ref="SJD4:SJN4"/>
    <mergeCell ref="SEM4:SEW4"/>
    <mergeCell ref="SEX4:SFH4"/>
    <mergeCell ref="SFI4:SFS4"/>
    <mergeCell ref="SFT4:SGD4"/>
    <mergeCell ref="SGE4:SGO4"/>
    <mergeCell ref="SGP4:SGZ4"/>
    <mergeCell ref="SBY4:SCI4"/>
    <mergeCell ref="SCJ4:SCT4"/>
    <mergeCell ref="SCU4:SDE4"/>
    <mergeCell ref="SDF4:SDP4"/>
    <mergeCell ref="SDQ4:SEA4"/>
    <mergeCell ref="SEB4:SEL4"/>
    <mergeCell ref="RZK4:RZU4"/>
    <mergeCell ref="RZV4:SAF4"/>
    <mergeCell ref="SAG4:SAQ4"/>
    <mergeCell ref="SAR4:SBB4"/>
    <mergeCell ref="SBC4:SBM4"/>
    <mergeCell ref="SBN4:SBX4"/>
    <mergeCell ref="RWW4:RXG4"/>
    <mergeCell ref="RXH4:RXR4"/>
    <mergeCell ref="RXS4:RYC4"/>
    <mergeCell ref="RYD4:RYN4"/>
    <mergeCell ref="RYO4:RYY4"/>
    <mergeCell ref="RYZ4:RZJ4"/>
    <mergeCell ref="RUI4:RUS4"/>
    <mergeCell ref="RUT4:RVD4"/>
    <mergeCell ref="RVE4:RVO4"/>
    <mergeCell ref="RVP4:RVZ4"/>
    <mergeCell ref="RWA4:RWK4"/>
    <mergeCell ref="RWL4:RWV4"/>
    <mergeCell ref="RRU4:RSE4"/>
    <mergeCell ref="RSF4:RSP4"/>
    <mergeCell ref="RSQ4:RTA4"/>
    <mergeCell ref="RTB4:RTL4"/>
    <mergeCell ref="RTM4:RTW4"/>
    <mergeCell ref="RTX4:RUH4"/>
    <mergeCell ref="RPG4:RPQ4"/>
    <mergeCell ref="RPR4:RQB4"/>
    <mergeCell ref="RQC4:RQM4"/>
    <mergeCell ref="RQN4:RQX4"/>
    <mergeCell ref="RQY4:RRI4"/>
    <mergeCell ref="RRJ4:RRT4"/>
    <mergeCell ref="RMS4:RNC4"/>
    <mergeCell ref="RND4:RNN4"/>
    <mergeCell ref="RNO4:RNY4"/>
    <mergeCell ref="RNZ4:ROJ4"/>
    <mergeCell ref="ROK4:ROU4"/>
    <mergeCell ref="ROV4:RPF4"/>
    <mergeCell ref="RKE4:RKO4"/>
    <mergeCell ref="RKP4:RKZ4"/>
    <mergeCell ref="RLA4:RLK4"/>
    <mergeCell ref="RLL4:RLV4"/>
    <mergeCell ref="RLW4:RMG4"/>
    <mergeCell ref="RMH4:RMR4"/>
    <mergeCell ref="RHQ4:RIA4"/>
    <mergeCell ref="RIB4:RIL4"/>
    <mergeCell ref="RIM4:RIW4"/>
    <mergeCell ref="RIX4:RJH4"/>
    <mergeCell ref="RJI4:RJS4"/>
    <mergeCell ref="RJT4:RKD4"/>
    <mergeCell ref="RFC4:RFM4"/>
    <mergeCell ref="RFN4:RFX4"/>
    <mergeCell ref="RFY4:RGI4"/>
    <mergeCell ref="RGJ4:RGT4"/>
    <mergeCell ref="RGU4:RHE4"/>
    <mergeCell ref="RHF4:RHP4"/>
    <mergeCell ref="RCO4:RCY4"/>
    <mergeCell ref="RCZ4:RDJ4"/>
    <mergeCell ref="RDK4:RDU4"/>
    <mergeCell ref="RDV4:REF4"/>
    <mergeCell ref="REG4:REQ4"/>
    <mergeCell ref="RER4:RFB4"/>
    <mergeCell ref="RAA4:RAK4"/>
    <mergeCell ref="RAL4:RAV4"/>
    <mergeCell ref="RAW4:RBG4"/>
    <mergeCell ref="RBH4:RBR4"/>
    <mergeCell ref="RBS4:RCC4"/>
    <mergeCell ref="RCD4:RCN4"/>
    <mergeCell ref="QXM4:QXW4"/>
    <mergeCell ref="QXX4:QYH4"/>
    <mergeCell ref="QYI4:QYS4"/>
    <mergeCell ref="QYT4:QZD4"/>
    <mergeCell ref="QZE4:QZO4"/>
    <mergeCell ref="QZP4:QZZ4"/>
    <mergeCell ref="QUY4:QVI4"/>
    <mergeCell ref="QVJ4:QVT4"/>
    <mergeCell ref="QVU4:QWE4"/>
    <mergeCell ref="QWF4:QWP4"/>
    <mergeCell ref="QWQ4:QXA4"/>
    <mergeCell ref="QXB4:QXL4"/>
    <mergeCell ref="QSK4:QSU4"/>
    <mergeCell ref="QSV4:QTF4"/>
    <mergeCell ref="QTG4:QTQ4"/>
    <mergeCell ref="QTR4:QUB4"/>
    <mergeCell ref="QUC4:QUM4"/>
    <mergeCell ref="QUN4:QUX4"/>
    <mergeCell ref="QPW4:QQG4"/>
    <mergeCell ref="QQH4:QQR4"/>
    <mergeCell ref="QQS4:QRC4"/>
    <mergeCell ref="QRD4:QRN4"/>
    <mergeCell ref="QRO4:QRY4"/>
    <mergeCell ref="QRZ4:QSJ4"/>
    <mergeCell ref="QNI4:QNS4"/>
    <mergeCell ref="QNT4:QOD4"/>
    <mergeCell ref="QOE4:QOO4"/>
    <mergeCell ref="QOP4:QOZ4"/>
    <mergeCell ref="QPA4:QPK4"/>
    <mergeCell ref="QPL4:QPV4"/>
    <mergeCell ref="QKU4:QLE4"/>
    <mergeCell ref="QLF4:QLP4"/>
    <mergeCell ref="QLQ4:QMA4"/>
    <mergeCell ref="QMB4:QML4"/>
    <mergeCell ref="QMM4:QMW4"/>
    <mergeCell ref="QMX4:QNH4"/>
    <mergeCell ref="QIG4:QIQ4"/>
    <mergeCell ref="QIR4:QJB4"/>
    <mergeCell ref="QJC4:QJM4"/>
    <mergeCell ref="QJN4:QJX4"/>
    <mergeCell ref="QJY4:QKI4"/>
    <mergeCell ref="QKJ4:QKT4"/>
    <mergeCell ref="QFS4:QGC4"/>
    <mergeCell ref="QGD4:QGN4"/>
    <mergeCell ref="QGO4:QGY4"/>
    <mergeCell ref="QGZ4:QHJ4"/>
    <mergeCell ref="QHK4:QHU4"/>
    <mergeCell ref="QHV4:QIF4"/>
    <mergeCell ref="QDE4:QDO4"/>
    <mergeCell ref="QDP4:QDZ4"/>
    <mergeCell ref="QEA4:QEK4"/>
    <mergeCell ref="QEL4:QEV4"/>
    <mergeCell ref="QEW4:QFG4"/>
    <mergeCell ref="QFH4:QFR4"/>
    <mergeCell ref="QAQ4:QBA4"/>
    <mergeCell ref="QBB4:QBL4"/>
    <mergeCell ref="QBM4:QBW4"/>
    <mergeCell ref="QBX4:QCH4"/>
    <mergeCell ref="QCI4:QCS4"/>
    <mergeCell ref="QCT4:QDD4"/>
    <mergeCell ref="PYC4:PYM4"/>
    <mergeCell ref="PYN4:PYX4"/>
    <mergeCell ref="PYY4:PZI4"/>
    <mergeCell ref="PZJ4:PZT4"/>
    <mergeCell ref="PZU4:QAE4"/>
    <mergeCell ref="QAF4:QAP4"/>
    <mergeCell ref="PVO4:PVY4"/>
    <mergeCell ref="PVZ4:PWJ4"/>
    <mergeCell ref="PWK4:PWU4"/>
    <mergeCell ref="PWV4:PXF4"/>
    <mergeCell ref="PXG4:PXQ4"/>
    <mergeCell ref="PXR4:PYB4"/>
    <mergeCell ref="PTA4:PTK4"/>
    <mergeCell ref="PTL4:PTV4"/>
    <mergeCell ref="PTW4:PUG4"/>
    <mergeCell ref="PUH4:PUR4"/>
    <mergeCell ref="PUS4:PVC4"/>
    <mergeCell ref="PVD4:PVN4"/>
    <mergeCell ref="PQM4:PQW4"/>
    <mergeCell ref="PQX4:PRH4"/>
    <mergeCell ref="PRI4:PRS4"/>
    <mergeCell ref="PRT4:PSD4"/>
    <mergeCell ref="PSE4:PSO4"/>
    <mergeCell ref="PSP4:PSZ4"/>
    <mergeCell ref="PNY4:POI4"/>
    <mergeCell ref="POJ4:POT4"/>
    <mergeCell ref="POU4:PPE4"/>
    <mergeCell ref="PPF4:PPP4"/>
    <mergeCell ref="PPQ4:PQA4"/>
    <mergeCell ref="PQB4:PQL4"/>
    <mergeCell ref="PLK4:PLU4"/>
    <mergeCell ref="PLV4:PMF4"/>
    <mergeCell ref="PMG4:PMQ4"/>
    <mergeCell ref="PMR4:PNB4"/>
    <mergeCell ref="PNC4:PNM4"/>
    <mergeCell ref="PNN4:PNX4"/>
    <mergeCell ref="PIW4:PJG4"/>
    <mergeCell ref="PJH4:PJR4"/>
    <mergeCell ref="PJS4:PKC4"/>
    <mergeCell ref="PKD4:PKN4"/>
    <mergeCell ref="PKO4:PKY4"/>
    <mergeCell ref="PKZ4:PLJ4"/>
    <mergeCell ref="PGI4:PGS4"/>
    <mergeCell ref="PGT4:PHD4"/>
    <mergeCell ref="PHE4:PHO4"/>
    <mergeCell ref="PHP4:PHZ4"/>
    <mergeCell ref="PIA4:PIK4"/>
    <mergeCell ref="PIL4:PIV4"/>
    <mergeCell ref="PDU4:PEE4"/>
    <mergeCell ref="PEF4:PEP4"/>
    <mergeCell ref="PEQ4:PFA4"/>
    <mergeCell ref="PFB4:PFL4"/>
    <mergeCell ref="PFM4:PFW4"/>
    <mergeCell ref="PFX4:PGH4"/>
    <mergeCell ref="PBG4:PBQ4"/>
    <mergeCell ref="PBR4:PCB4"/>
    <mergeCell ref="PCC4:PCM4"/>
    <mergeCell ref="PCN4:PCX4"/>
    <mergeCell ref="PCY4:PDI4"/>
    <mergeCell ref="PDJ4:PDT4"/>
    <mergeCell ref="OYS4:OZC4"/>
    <mergeCell ref="OZD4:OZN4"/>
    <mergeCell ref="OZO4:OZY4"/>
    <mergeCell ref="OZZ4:PAJ4"/>
    <mergeCell ref="PAK4:PAU4"/>
    <mergeCell ref="PAV4:PBF4"/>
    <mergeCell ref="OWE4:OWO4"/>
    <mergeCell ref="OWP4:OWZ4"/>
    <mergeCell ref="OXA4:OXK4"/>
    <mergeCell ref="OXL4:OXV4"/>
    <mergeCell ref="OXW4:OYG4"/>
    <mergeCell ref="OYH4:OYR4"/>
    <mergeCell ref="OTQ4:OUA4"/>
    <mergeCell ref="OUB4:OUL4"/>
    <mergeCell ref="OUM4:OUW4"/>
    <mergeCell ref="OUX4:OVH4"/>
    <mergeCell ref="OVI4:OVS4"/>
    <mergeCell ref="OVT4:OWD4"/>
    <mergeCell ref="ORC4:ORM4"/>
    <mergeCell ref="ORN4:ORX4"/>
    <mergeCell ref="ORY4:OSI4"/>
    <mergeCell ref="OSJ4:OST4"/>
    <mergeCell ref="OSU4:OTE4"/>
    <mergeCell ref="OTF4:OTP4"/>
    <mergeCell ref="OOO4:OOY4"/>
    <mergeCell ref="OOZ4:OPJ4"/>
    <mergeCell ref="OPK4:OPU4"/>
    <mergeCell ref="OPV4:OQF4"/>
    <mergeCell ref="OQG4:OQQ4"/>
    <mergeCell ref="OQR4:ORB4"/>
    <mergeCell ref="OMA4:OMK4"/>
    <mergeCell ref="OML4:OMV4"/>
    <mergeCell ref="OMW4:ONG4"/>
    <mergeCell ref="ONH4:ONR4"/>
    <mergeCell ref="ONS4:OOC4"/>
    <mergeCell ref="OOD4:OON4"/>
    <mergeCell ref="OJM4:OJW4"/>
    <mergeCell ref="OJX4:OKH4"/>
    <mergeCell ref="OKI4:OKS4"/>
    <mergeCell ref="OKT4:OLD4"/>
    <mergeCell ref="OLE4:OLO4"/>
    <mergeCell ref="OLP4:OLZ4"/>
    <mergeCell ref="OGY4:OHI4"/>
    <mergeCell ref="OHJ4:OHT4"/>
    <mergeCell ref="OHU4:OIE4"/>
    <mergeCell ref="OIF4:OIP4"/>
    <mergeCell ref="OIQ4:OJA4"/>
    <mergeCell ref="OJB4:OJL4"/>
    <mergeCell ref="OEK4:OEU4"/>
    <mergeCell ref="OEV4:OFF4"/>
    <mergeCell ref="OFG4:OFQ4"/>
    <mergeCell ref="OFR4:OGB4"/>
    <mergeCell ref="OGC4:OGM4"/>
    <mergeCell ref="OGN4:OGX4"/>
    <mergeCell ref="OBW4:OCG4"/>
    <mergeCell ref="OCH4:OCR4"/>
    <mergeCell ref="OCS4:ODC4"/>
    <mergeCell ref="ODD4:ODN4"/>
    <mergeCell ref="ODO4:ODY4"/>
    <mergeCell ref="ODZ4:OEJ4"/>
    <mergeCell ref="NZI4:NZS4"/>
    <mergeCell ref="NZT4:OAD4"/>
    <mergeCell ref="OAE4:OAO4"/>
    <mergeCell ref="OAP4:OAZ4"/>
    <mergeCell ref="OBA4:OBK4"/>
    <mergeCell ref="OBL4:OBV4"/>
    <mergeCell ref="NWU4:NXE4"/>
    <mergeCell ref="NXF4:NXP4"/>
    <mergeCell ref="NXQ4:NYA4"/>
    <mergeCell ref="NYB4:NYL4"/>
    <mergeCell ref="NYM4:NYW4"/>
    <mergeCell ref="NYX4:NZH4"/>
    <mergeCell ref="NUG4:NUQ4"/>
    <mergeCell ref="NUR4:NVB4"/>
    <mergeCell ref="NVC4:NVM4"/>
    <mergeCell ref="NVN4:NVX4"/>
    <mergeCell ref="NVY4:NWI4"/>
    <mergeCell ref="NWJ4:NWT4"/>
    <mergeCell ref="NRS4:NSC4"/>
    <mergeCell ref="NSD4:NSN4"/>
    <mergeCell ref="NSO4:NSY4"/>
    <mergeCell ref="NSZ4:NTJ4"/>
    <mergeCell ref="NTK4:NTU4"/>
    <mergeCell ref="NTV4:NUF4"/>
    <mergeCell ref="NPE4:NPO4"/>
    <mergeCell ref="NPP4:NPZ4"/>
    <mergeCell ref="NQA4:NQK4"/>
    <mergeCell ref="NQL4:NQV4"/>
    <mergeCell ref="NQW4:NRG4"/>
    <mergeCell ref="NRH4:NRR4"/>
    <mergeCell ref="NMQ4:NNA4"/>
    <mergeCell ref="NNB4:NNL4"/>
    <mergeCell ref="NNM4:NNW4"/>
    <mergeCell ref="NNX4:NOH4"/>
    <mergeCell ref="NOI4:NOS4"/>
    <mergeCell ref="NOT4:NPD4"/>
    <mergeCell ref="NKC4:NKM4"/>
    <mergeCell ref="NKN4:NKX4"/>
    <mergeCell ref="NKY4:NLI4"/>
    <mergeCell ref="NLJ4:NLT4"/>
    <mergeCell ref="NLU4:NME4"/>
    <mergeCell ref="NMF4:NMP4"/>
    <mergeCell ref="NHO4:NHY4"/>
    <mergeCell ref="NHZ4:NIJ4"/>
    <mergeCell ref="NIK4:NIU4"/>
    <mergeCell ref="NIV4:NJF4"/>
    <mergeCell ref="NJG4:NJQ4"/>
    <mergeCell ref="NJR4:NKB4"/>
    <mergeCell ref="NFA4:NFK4"/>
    <mergeCell ref="NFL4:NFV4"/>
    <mergeCell ref="NFW4:NGG4"/>
    <mergeCell ref="NGH4:NGR4"/>
    <mergeCell ref="NGS4:NHC4"/>
    <mergeCell ref="NHD4:NHN4"/>
    <mergeCell ref="NCM4:NCW4"/>
    <mergeCell ref="NCX4:NDH4"/>
    <mergeCell ref="NDI4:NDS4"/>
    <mergeCell ref="NDT4:NED4"/>
    <mergeCell ref="NEE4:NEO4"/>
    <mergeCell ref="NEP4:NEZ4"/>
    <mergeCell ref="MZY4:NAI4"/>
    <mergeCell ref="NAJ4:NAT4"/>
    <mergeCell ref="NAU4:NBE4"/>
    <mergeCell ref="NBF4:NBP4"/>
    <mergeCell ref="NBQ4:NCA4"/>
    <mergeCell ref="NCB4:NCL4"/>
    <mergeCell ref="MXK4:MXU4"/>
    <mergeCell ref="MXV4:MYF4"/>
    <mergeCell ref="MYG4:MYQ4"/>
    <mergeCell ref="MYR4:MZB4"/>
    <mergeCell ref="MZC4:MZM4"/>
    <mergeCell ref="MZN4:MZX4"/>
    <mergeCell ref="MUW4:MVG4"/>
    <mergeCell ref="MVH4:MVR4"/>
    <mergeCell ref="MVS4:MWC4"/>
    <mergeCell ref="MWD4:MWN4"/>
    <mergeCell ref="MWO4:MWY4"/>
    <mergeCell ref="MWZ4:MXJ4"/>
    <mergeCell ref="MSI4:MSS4"/>
    <mergeCell ref="MST4:MTD4"/>
    <mergeCell ref="MTE4:MTO4"/>
    <mergeCell ref="MTP4:MTZ4"/>
    <mergeCell ref="MUA4:MUK4"/>
    <mergeCell ref="MUL4:MUV4"/>
    <mergeCell ref="MPU4:MQE4"/>
    <mergeCell ref="MQF4:MQP4"/>
    <mergeCell ref="MQQ4:MRA4"/>
    <mergeCell ref="MRB4:MRL4"/>
    <mergeCell ref="MRM4:MRW4"/>
    <mergeCell ref="MRX4:MSH4"/>
    <mergeCell ref="MNG4:MNQ4"/>
    <mergeCell ref="MNR4:MOB4"/>
    <mergeCell ref="MOC4:MOM4"/>
    <mergeCell ref="MON4:MOX4"/>
    <mergeCell ref="MOY4:MPI4"/>
    <mergeCell ref="MPJ4:MPT4"/>
    <mergeCell ref="MKS4:MLC4"/>
    <mergeCell ref="MLD4:MLN4"/>
    <mergeCell ref="MLO4:MLY4"/>
    <mergeCell ref="MLZ4:MMJ4"/>
    <mergeCell ref="MMK4:MMU4"/>
    <mergeCell ref="MMV4:MNF4"/>
    <mergeCell ref="MIE4:MIO4"/>
    <mergeCell ref="MIP4:MIZ4"/>
    <mergeCell ref="MJA4:MJK4"/>
    <mergeCell ref="MJL4:MJV4"/>
    <mergeCell ref="MJW4:MKG4"/>
    <mergeCell ref="MKH4:MKR4"/>
    <mergeCell ref="MFQ4:MGA4"/>
    <mergeCell ref="MGB4:MGL4"/>
    <mergeCell ref="MGM4:MGW4"/>
    <mergeCell ref="MGX4:MHH4"/>
    <mergeCell ref="MHI4:MHS4"/>
    <mergeCell ref="MHT4:MID4"/>
    <mergeCell ref="MDC4:MDM4"/>
    <mergeCell ref="MDN4:MDX4"/>
    <mergeCell ref="MDY4:MEI4"/>
    <mergeCell ref="MEJ4:MET4"/>
    <mergeCell ref="MEU4:MFE4"/>
    <mergeCell ref="MFF4:MFP4"/>
    <mergeCell ref="MAO4:MAY4"/>
    <mergeCell ref="MAZ4:MBJ4"/>
    <mergeCell ref="MBK4:MBU4"/>
    <mergeCell ref="MBV4:MCF4"/>
    <mergeCell ref="MCG4:MCQ4"/>
    <mergeCell ref="MCR4:MDB4"/>
    <mergeCell ref="LYA4:LYK4"/>
    <mergeCell ref="LYL4:LYV4"/>
    <mergeCell ref="LYW4:LZG4"/>
    <mergeCell ref="LZH4:LZR4"/>
    <mergeCell ref="LZS4:MAC4"/>
    <mergeCell ref="MAD4:MAN4"/>
    <mergeCell ref="LVM4:LVW4"/>
    <mergeCell ref="LVX4:LWH4"/>
    <mergeCell ref="LWI4:LWS4"/>
    <mergeCell ref="LWT4:LXD4"/>
    <mergeCell ref="LXE4:LXO4"/>
    <mergeCell ref="LXP4:LXZ4"/>
    <mergeCell ref="LSY4:LTI4"/>
    <mergeCell ref="LTJ4:LTT4"/>
    <mergeCell ref="LTU4:LUE4"/>
    <mergeCell ref="LUF4:LUP4"/>
    <mergeCell ref="LUQ4:LVA4"/>
    <mergeCell ref="LVB4:LVL4"/>
    <mergeCell ref="LQK4:LQU4"/>
    <mergeCell ref="LQV4:LRF4"/>
    <mergeCell ref="LRG4:LRQ4"/>
    <mergeCell ref="LRR4:LSB4"/>
    <mergeCell ref="LSC4:LSM4"/>
    <mergeCell ref="LSN4:LSX4"/>
    <mergeCell ref="LNW4:LOG4"/>
    <mergeCell ref="LOH4:LOR4"/>
    <mergeCell ref="LOS4:LPC4"/>
    <mergeCell ref="LPD4:LPN4"/>
    <mergeCell ref="LPO4:LPY4"/>
    <mergeCell ref="LPZ4:LQJ4"/>
    <mergeCell ref="LLI4:LLS4"/>
    <mergeCell ref="LLT4:LMD4"/>
    <mergeCell ref="LME4:LMO4"/>
    <mergeCell ref="LMP4:LMZ4"/>
    <mergeCell ref="LNA4:LNK4"/>
    <mergeCell ref="LNL4:LNV4"/>
    <mergeCell ref="LIU4:LJE4"/>
    <mergeCell ref="LJF4:LJP4"/>
    <mergeCell ref="LJQ4:LKA4"/>
    <mergeCell ref="LKB4:LKL4"/>
    <mergeCell ref="LKM4:LKW4"/>
    <mergeCell ref="LKX4:LLH4"/>
    <mergeCell ref="LGG4:LGQ4"/>
    <mergeCell ref="LGR4:LHB4"/>
    <mergeCell ref="LHC4:LHM4"/>
    <mergeCell ref="LHN4:LHX4"/>
    <mergeCell ref="LHY4:LII4"/>
    <mergeCell ref="LIJ4:LIT4"/>
    <mergeCell ref="LDS4:LEC4"/>
    <mergeCell ref="LED4:LEN4"/>
    <mergeCell ref="LEO4:LEY4"/>
    <mergeCell ref="LEZ4:LFJ4"/>
    <mergeCell ref="LFK4:LFU4"/>
    <mergeCell ref="LFV4:LGF4"/>
    <mergeCell ref="LBE4:LBO4"/>
    <mergeCell ref="LBP4:LBZ4"/>
    <mergeCell ref="LCA4:LCK4"/>
    <mergeCell ref="LCL4:LCV4"/>
    <mergeCell ref="LCW4:LDG4"/>
    <mergeCell ref="LDH4:LDR4"/>
    <mergeCell ref="KYQ4:KZA4"/>
    <mergeCell ref="KZB4:KZL4"/>
    <mergeCell ref="KZM4:KZW4"/>
    <mergeCell ref="KZX4:LAH4"/>
    <mergeCell ref="LAI4:LAS4"/>
    <mergeCell ref="LAT4:LBD4"/>
    <mergeCell ref="KWC4:KWM4"/>
    <mergeCell ref="KWN4:KWX4"/>
    <mergeCell ref="KWY4:KXI4"/>
    <mergeCell ref="KXJ4:KXT4"/>
    <mergeCell ref="KXU4:KYE4"/>
    <mergeCell ref="KYF4:KYP4"/>
    <mergeCell ref="KTO4:KTY4"/>
    <mergeCell ref="KTZ4:KUJ4"/>
    <mergeCell ref="KUK4:KUU4"/>
    <mergeCell ref="KUV4:KVF4"/>
    <mergeCell ref="KVG4:KVQ4"/>
    <mergeCell ref="KVR4:KWB4"/>
    <mergeCell ref="KRA4:KRK4"/>
    <mergeCell ref="KRL4:KRV4"/>
    <mergeCell ref="KRW4:KSG4"/>
    <mergeCell ref="KSH4:KSR4"/>
    <mergeCell ref="KSS4:KTC4"/>
    <mergeCell ref="KTD4:KTN4"/>
    <mergeCell ref="KOM4:KOW4"/>
    <mergeCell ref="KOX4:KPH4"/>
    <mergeCell ref="KPI4:KPS4"/>
    <mergeCell ref="KPT4:KQD4"/>
    <mergeCell ref="KQE4:KQO4"/>
    <mergeCell ref="KQP4:KQZ4"/>
    <mergeCell ref="KLY4:KMI4"/>
    <mergeCell ref="KMJ4:KMT4"/>
    <mergeCell ref="KMU4:KNE4"/>
    <mergeCell ref="KNF4:KNP4"/>
    <mergeCell ref="KNQ4:KOA4"/>
    <mergeCell ref="KOB4:KOL4"/>
    <mergeCell ref="KJK4:KJU4"/>
    <mergeCell ref="KJV4:KKF4"/>
    <mergeCell ref="KKG4:KKQ4"/>
    <mergeCell ref="KKR4:KLB4"/>
    <mergeCell ref="KLC4:KLM4"/>
    <mergeCell ref="KLN4:KLX4"/>
    <mergeCell ref="KGW4:KHG4"/>
    <mergeCell ref="KHH4:KHR4"/>
    <mergeCell ref="KHS4:KIC4"/>
    <mergeCell ref="KID4:KIN4"/>
    <mergeCell ref="KIO4:KIY4"/>
    <mergeCell ref="KIZ4:KJJ4"/>
    <mergeCell ref="KEI4:KES4"/>
    <mergeCell ref="KET4:KFD4"/>
    <mergeCell ref="KFE4:KFO4"/>
    <mergeCell ref="KFP4:KFZ4"/>
    <mergeCell ref="KGA4:KGK4"/>
    <mergeCell ref="KGL4:KGV4"/>
    <mergeCell ref="KBU4:KCE4"/>
    <mergeCell ref="KCF4:KCP4"/>
    <mergeCell ref="KCQ4:KDA4"/>
    <mergeCell ref="KDB4:KDL4"/>
    <mergeCell ref="KDM4:KDW4"/>
    <mergeCell ref="KDX4:KEH4"/>
    <mergeCell ref="JZG4:JZQ4"/>
    <mergeCell ref="JZR4:KAB4"/>
    <mergeCell ref="KAC4:KAM4"/>
    <mergeCell ref="KAN4:KAX4"/>
    <mergeCell ref="KAY4:KBI4"/>
    <mergeCell ref="KBJ4:KBT4"/>
    <mergeCell ref="JWS4:JXC4"/>
    <mergeCell ref="JXD4:JXN4"/>
    <mergeCell ref="JXO4:JXY4"/>
    <mergeCell ref="JXZ4:JYJ4"/>
    <mergeCell ref="JYK4:JYU4"/>
    <mergeCell ref="JYV4:JZF4"/>
    <mergeCell ref="JUE4:JUO4"/>
    <mergeCell ref="JUP4:JUZ4"/>
    <mergeCell ref="JVA4:JVK4"/>
    <mergeCell ref="JVL4:JVV4"/>
    <mergeCell ref="JVW4:JWG4"/>
    <mergeCell ref="JWH4:JWR4"/>
    <mergeCell ref="JRQ4:JSA4"/>
    <mergeCell ref="JSB4:JSL4"/>
    <mergeCell ref="JSM4:JSW4"/>
    <mergeCell ref="JSX4:JTH4"/>
    <mergeCell ref="JTI4:JTS4"/>
    <mergeCell ref="JTT4:JUD4"/>
    <mergeCell ref="JPC4:JPM4"/>
    <mergeCell ref="JPN4:JPX4"/>
    <mergeCell ref="JPY4:JQI4"/>
    <mergeCell ref="JQJ4:JQT4"/>
    <mergeCell ref="JQU4:JRE4"/>
    <mergeCell ref="JRF4:JRP4"/>
    <mergeCell ref="JMO4:JMY4"/>
    <mergeCell ref="JMZ4:JNJ4"/>
    <mergeCell ref="JNK4:JNU4"/>
    <mergeCell ref="JNV4:JOF4"/>
    <mergeCell ref="JOG4:JOQ4"/>
    <mergeCell ref="JOR4:JPB4"/>
    <mergeCell ref="JKA4:JKK4"/>
    <mergeCell ref="JKL4:JKV4"/>
    <mergeCell ref="JKW4:JLG4"/>
    <mergeCell ref="JLH4:JLR4"/>
    <mergeCell ref="JLS4:JMC4"/>
    <mergeCell ref="JMD4:JMN4"/>
    <mergeCell ref="JHM4:JHW4"/>
    <mergeCell ref="JHX4:JIH4"/>
    <mergeCell ref="JII4:JIS4"/>
    <mergeCell ref="JIT4:JJD4"/>
    <mergeCell ref="JJE4:JJO4"/>
    <mergeCell ref="JJP4:JJZ4"/>
    <mergeCell ref="JEY4:JFI4"/>
    <mergeCell ref="JFJ4:JFT4"/>
    <mergeCell ref="JFU4:JGE4"/>
    <mergeCell ref="JGF4:JGP4"/>
    <mergeCell ref="JGQ4:JHA4"/>
    <mergeCell ref="JHB4:JHL4"/>
    <mergeCell ref="JCK4:JCU4"/>
    <mergeCell ref="JCV4:JDF4"/>
    <mergeCell ref="JDG4:JDQ4"/>
    <mergeCell ref="JDR4:JEB4"/>
    <mergeCell ref="JEC4:JEM4"/>
    <mergeCell ref="JEN4:JEX4"/>
    <mergeCell ref="IZW4:JAG4"/>
    <mergeCell ref="JAH4:JAR4"/>
    <mergeCell ref="JAS4:JBC4"/>
    <mergeCell ref="JBD4:JBN4"/>
    <mergeCell ref="JBO4:JBY4"/>
    <mergeCell ref="JBZ4:JCJ4"/>
    <mergeCell ref="IXI4:IXS4"/>
    <mergeCell ref="IXT4:IYD4"/>
    <mergeCell ref="IYE4:IYO4"/>
    <mergeCell ref="IYP4:IYZ4"/>
    <mergeCell ref="IZA4:IZK4"/>
    <mergeCell ref="IZL4:IZV4"/>
    <mergeCell ref="IUU4:IVE4"/>
    <mergeCell ref="IVF4:IVP4"/>
    <mergeCell ref="IVQ4:IWA4"/>
    <mergeCell ref="IWB4:IWL4"/>
    <mergeCell ref="IWM4:IWW4"/>
    <mergeCell ref="IWX4:IXH4"/>
    <mergeCell ref="ISG4:ISQ4"/>
    <mergeCell ref="ISR4:ITB4"/>
    <mergeCell ref="ITC4:ITM4"/>
    <mergeCell ref="ITN4:ITX4"/>
    <mergeCell ref="ITY4:IUI4"/>
    <mergeCell ref="IUJ4:IUT4"/>
    <mergeCell ref="IPS4:IQC4"/>
    <mergeCell ref="IQD4:IQN4"/>
    <mergeCell ref="IQO4:IQY4"/>
    <mergeCell ref="IQZ4:IRJ4"/>
    <mergeCell ref="IRK4:IRU4"/>
    <mergeCell ref="IRV4:ISF4"/>
    <mergeCell ref="INE4:INO4"/>
    <mergeCell ref="INP4:INZ4"/>
    <mergeCell ref="IOA4:IOK4"/>
    <mergeCell ref="IOL4:IOV4"/>
    <mergeCell ref="IOW4:IPG4"/>
    <mergeCell ref="IPH4:IPR4"/>
    <mergeCell ref="IKQ4:ILA4"/>
    <mergeCell ref="ILB4:ILL4"/>
    <mergeCell ref="ILM4:ILW4"/>
    <mergeCell ref="ILX4:IMH4"/>
    <mergeCell ref="IMI4:IMS4"/>
    <mergeCell ref="IMT4:IND4"/>
    <mergeCell ref="IIC4:IIM4"/>
    <mergeCell ref="IIN4:IIX4"/>
    <mergeCell ref="IIY4:IJI4"/>
    <mergeCell ref="IJJ4:IJT4"/>
    <mergeCell ref="IJU4:IKE4"/>
    <mergeCell ref="IKF4:IKP4"/>
    <mergeCell ref="IFO4:IFY4"/>
    <mergeCell ref="IFZ4:IGJ4"/>
    <mergeCell ref="IGK4:IGU4"/>
    <mergeCell ref="IGV4:IHF4"/>
    <mergeCell ref="IHG4:IHQ4"/>
    <mergeCell ref="IHR4:IIB4"/>
    <mergeCell ref="IDA4:IDK4"/>
    <mergeCell ref="IDL4:IDV4"/>
    <mergeCell ref="IDW4:IEG4"/>
    <mergeCell ref="IEH4:IER4"/>
    <mergeCell ref="IES4:IFC4"/>
    <mergeCell ref="IFD4:IFN4"/>
    <mergeCell ref="IAM4:IAW4"/>
    <mergeCell ref="IAX4:IBH4"/>
    <mergeCell ref="IBI4:IBS4"/>
    <mergeCell ref="IBT4:ICD4"/>
    <mergeCell ref="ICE4:ICO4"/>
    <mergeCell ref="ICP4:ICZ4"/>
    <mergeCell ref="HXY4:HYI4"/>
    <mergeCell ref="HYJ4:HYT4"/>
    <mergeCell ref="HYU4:HZE4"/>
    <mergeCell ref="HZF4:HZP4"/>
    <mergeCell ref="HZQ4:IAA4"/>
    <mergeCell ref="IAB4:IAL4"/>
    <mergeCell ref="HVK4:HVU4"/>
    <mergeCell ref="HVV4:HWF4"/>
    <mergeCell ref="HWG4:HWQ4"/>
    <mergeCell ref="HWR4:HXB4"/>
    <mergeCell ref="HXC4:HXM4"/>
    <mergeCell ref="HXN4:HXX4"/>
    <mergeCell ref="HSW4:HTG4"/>
    <mergeCell ref="HTH4:HTR4"/>
    <mergeCell ref="HTS4:HUC4"/>
    <mergeCell ref="HUD4:HUN4"/>
    <mergeCell ref="HUO4:HUY4"/>
    <mergeCell ref="HUZ4:HVJ4"/>
    <mergeCell ref="HQI4:HQS4"/>
    <mergeCell ref="HQT4:HRD4"/>
    <mergeCell ref="HRE4:HRO4"/>
    <mergeCell ref="HRP4:HRZ4"/>
    <mergeCell ref="HSA4:HSK4"/>
    <mergeCell ref="HSL4:HSV4"/>
    <mergeCell ref="HNU4:HOE4"/>
    <mergeCell ref="HOF4:HOP4"/>
    <mergeCell ref="HOQ4:HPA4"/>
    <mergeCell ref="HPB4:HPL4"/>
    <mergeCell ref="HPM4:HPW4"/>
    <mergeCell ref="HPX4:HQH4"/>
    <mergeCell ref="HLG4:HLQ4"/>
    <mergeCell ref="HLR4:HMB4"/>
    <mergeCell ref="HMC4:HMM4"/>
    <mergeCell ref="HMN4:HMX4"/>
    <mergeCell ref="HMY4:HNI4"/>
    <mergeCell ref="HNJ4:HNT4"/>
    <mergeCell ref="HIS4:HJC4"/>
    <mergeCell ref="HJD4:HJN4"/>
    <mergeCell ref="HJO4:HJY4"/>
    <mergeCell ref="HJZ4:HKJ4"/>
    <mergeCell ref="HKK4:HKU4"/>
    <mergeCell ref="HKV4:HLF4"/>
    <mergeCell ref="HGE4:HGO4"/>
    <mergeCell ref="HGP4:HGZ4"/>
    <mergeCell ref="HHA4:HHK4"/>
    <mergeCell ref="HHL4:HHV4"/>
    <mergeCell ref="HHW4:HIG4"/>
    <mergeCell ref="HIH4:HIR4"/>
    <mergeCell ref="HDQ4:HEA4"/>
    <mergeCell ref="HEB4:HEL4"/>
    <mergeCell ref="HEM4:HEW4"/>
    <mergeCell ref="HEX4:HFH4"/>
    <mergeCell ref="HFI4:HFS4"/>
    <mergeCell ref="HFT4:HGD4"/>
    <mergeCell ref="HBC4:HBM4"/>
    <mergeCell ref="HBN4:HBX4"/>
    <mergeCell ref="HBY4:HCI4"/>
    <mergeCell ref="HCJ4:HCT4"/>
    <mergeCell ref="HCU4:HDE4"/>
    <mergeCell ref="HDF4:HDP4"/>
    <mergeCell ref="GYO4:GYY4"/>
    <mergeCell ref="GYZ4:GZJ4"/>
    <mergeCell ref="GZK4:GZU4"/>
    <mergeCell ref="GZV4:HAF4"/>
    <mergeCell ref="HAG4:HAQ4"/>
    <mergeCell ref="HAR4:HBB4"/>
    <mergeCell ref="GWA4:GWK4"/>
    <mergeCell ref="GWL4:GWV4"/>
    <mergeCell ref="GWW4:GXG4"/>
    <mergeCell ref="GXH4:GXR4"/>
    <mergeCell ref="GXS4:GYC4"/>
    <mergeCell ref="GYD4:GYN4"/>
    <mergeCell ref="GTM4:GTW4"/>
    <mergeCell ref="GTX4:GUH4"/>
    <mergeCell ref="GUI4:GUS4"/>
    <mergeCell ref="GUT4:GVD4"/>
    <mergeCell ref="GVE4:GVO4"/>
    <mergeCell ref="GVP4:GVZ4"/>
    <mergeCell ref="GQY4:GRI4"/>
    <mergeCell ref="GRJ4:GRT4"/>
    <mergeCell ref="GRU4:GSE4"/>
    <mergeCell ref="GSF4:GSP4"/>
    <mergeCell ref="GSQ4:GTA4"/>
    <mergeCell ref="GTB4:GTL4"/>
    <mergeCell ref="GOK4:GOU4"/>
    <mergeCell ref="GOV4:GPF4"/>
    <mergeCell ref="GPG4:GPQ4"/>
    <mergeCell ref="GPR4:GQB4"/>
    <mergeCell ref="GQC4:GQM4"/>
    <mergeCell ref="GQN4:GQX4"/>
    <mergeCell ref="GLW4:GMG4"/>
    <mergeCell ref="GMH4:GMR4"/>
    <mergeCell ref="GMS4:GNC4"/>
    <mergeCell ref="GND4:GNN4"/>
    <mergeCell ref="GNO4:GNY4"/>
    <mergeCell ref="GNZ4:GOJ4"/>
    <mergeCell ref="GJI4:GJS4"/>
    <mergeCell ref="GJT4:GKD4"/>
    <mergeCell ref="GKE4:GKO4"/>
    <mergeCell ref="GKP4:GKZ4"/>
    <mergeCell ref="GLA4:GLK4"/>
    <mergeCell ref="GLL4:GLV4"/>
    <mergeCell ref="GGU4:GHE4"/>
    <mergeCell ref="GHF4:GHP4"/>
    <mergeCell ref="GHQ4:GIA4"/>
    <mergeCell ref="GIB4:GIL4"/>
    <mergeCell ref="GIM4:GIW4"/>
    <mergeCell ref="GIX4:GJH4"/>
    <mergeCell ref="GEG4:GEQ4"/>
    <mergeCell ref="GER4:GFB4"/>
    <mergeCell ref="GFC4:GFM4"/>
    <mergeCell ref="GFN4:GFX4"/>
    <mergeCell ref="GFY4:GGI4"/>
    <mergeCell ref="GGJ4:GGT4"/>
    <mergeCell ref="GBS4:GCC4"/>
    <mergeCell ref="GCD4:GCN4"/>
    <mergeCell ref="GCO4:GCY4"/>
    <mergeCell ref="GCZ4:GDJ4"/>
    <mergeCell ref="GDK4:GDU4"/>
    <mergeCell ref="GDV4:GEF4"/>
    <mergeCell ref="FZE4:FZO4"/>
    <mergeCell ref="FZP4:FZZ4"/>
    <mergeCell ref="GAA4:GAK4"/>
    <mergeCell ref="GAL4:GAV4"/>
    <mergeCell ref="GAW4:GBG4"/>
    <mergeCell ref="GBH4:GBR4"/>
    <mergeCell ref="FWQ4:FXA4"/>
    <mergeCell ref="FXB4:FXL4"/>
    <mergeCell ref="FXM4:FXW4"/>
    <mergeCell ref="FXX4:FYH4"/>
    <mergeCell ref="FYI4:FYS4"/>
    <mergeCell ref="FYT4:FZD4"/>
    <mergeCell ref="FUC4:FUM4"/>
    <mergeCell ref="FUN4:FUX4"/>
    <mergeCell ref="FUY4:FVI4"/>
    <mergeCell ref="FVJ4:FVT4"/>
    <mergeCell ref="FVU4:FWE4"/>
    <mergeCell ref="FWF4:FWP4"/>
    <mergeCell ref="FRO4:FRY4"/>
    <mergeCell ref="FRZ4:FSJ4"/>
    <mergeCell ref="FSK4:FSU4"/>
    <mergeCell ref="FSV4:FTF4"/>
    <mergeCell ref="FTG4:FTQ4"/>
    <mergeCell ref="FTR4:FUB4"/>
    <mergeCell ref="FPA4:FPK4"/>
    <mergeCell ref="FPL4:FPV4"/>
    <mergeCell ref="FPW4:FQG4"/>
    <mergeCell ref="FQH4:FQR4"/>
    <mergeCell ref="FQS4:FRC4"/>
    <mergeCell ref="FRD4:FRN4"/>
    <mergeCell ref="FMM4:FMW4"/>
    <mergeCell ref="FMX4:FNH4"/>
    <mergeCell ref="FNI4:FNS4"/>
    <mergeCell ref="FNT4:FOD4"/>
    <mergeCell ref="FOE4:FOO4"/>
    <mergeCell ref="FOP4:FOZ4"/>
    <mergeCell ref="FJY4:FKI4"/>
    <mergeCell ref="FKJ4:FKT4"/>
    <mergeCell ref="FKU4:FLE4"/>
    <mergeCell ref="FLF4:FLP4"/>
    <mergeCell ref="FLQ4:FMA4"/>
    <mergeCell ref="FMB4:FML4"/>
    <mergeCell ref="FHK4:FHU4"/>
    <mergeCell ref="FHV4:FIF4"/>
    <mergeCell ref="FIG4:FIQ4"/>
    <mergeCell ref="FIR4:FJB4"/>
    <mergeCell ref="FJC4:FJM4"/>
    <mergeCell ref="FJN4:FJX4"/>
    <mergeCell ref="FEW4:FFG4"/>
    <mergeCell ref="FFH4:FFR4"/>
    <mergeCell ref="FFS4:FGC4"/>
    <mergeCell ref="FGD4:FGN4"/>
    <mergeCell ref="FGO4:FGY4"/>
    <mergeCell ref="FGZ4:FHJ4"/>
    <mergeCell ref="FCI4:FCS4"/>
    <mergeCell ref="FCT4:FDD4"/>
    <mergeCell ref="FDE4:FDO4"/>
    <mergeCell ref="FDP4:FDZ4"/>
    <mergeCell ref="FEA4:FEK4"/>
    <mergeCell ref="FEL4:FEV4"/>
    <mergeCell ref="EZU4:FAE4"/>
    <mergeCell ref="FAF4:FAP4"/>
    <mergeCell ref="FAQ4:FBA4"/>
    <mergeCell ref="FBB4:FBL4"/>
    <mergeCell ref="FBM4:FBW4"/>
    <mergeCell ref="FBX4:FCH4"/>
    <mergeCell ref="EXG4:EXQ4"/>
    <mergeCell ref="EXR4:EYB4"/>
    <mergeCell ref="EYC4:EYM4"/>
    <mergeCell ref="EYN4:EYX4"/>
    <mergeCell ref="EYY4:EZI4"/>
    <mergeCell ref="EZJ4:EZT4"/>
    <mergeCell ref="EUS4:EVC4"/>
    <mergeCell ref="EVD4:EVN4"/>
    <mergeCell ref="EVO4:EVY4"/>
    <mergeCell ref="EVZ4:EWJ4"/>
    <mergeCell ref="EWK4:EWU4"/>
    <mergeCell ref="EWV4:EXF4"/>
    <mergeCell ref="ESE4:ESO4"/>
    <mergeCell ref="ESP4:ESZ4"/>
    <mergeCell ref="ETA4:ETK4"/>
    <mergeCell ref="ETL4:ETV4"/>
    <mergeCell ref="ETW4:EUG4"/>
    <mergeCell ref="EUH4:EUR4"/>
    <mergeCell ref="EPQ4:EQA4"/>
    <mergeCell ref="EQB4:EQL4"/>
    <mergeCell ref="EQM4:EQW4"/>
    <mergeCell ref="EQX4:ERH4"/>
    <mergeCell ref="ERI4:ERS4"/>
    <mergeCell ref="ERT4:ESD4"/>
    <mergeCell ref="ENC4:ENM4"/>
    <mergeCell ref="ENN4:ENX4"/>
    <mergeCell ref="ENY4:EOI4"/>
    <mergeCell ref="EOJ4:EOT4"/>
    <mergeCell ref="EOU4:EPE4"/>
    <mergeCell ref="EPF4:EPP4"/>
    <mergeCell ref="EKO4:EKY4"/>
    <mergeCell ref="EKZ4:ELJ4"/>
    <mergeCell ref="ELK4:ELU4"/>
    <mergeCell ref="ELV4:EMF4"/>
    <mergeCell ref="EMG4:EMQ4"/>
    <mergeCell ref="EMR4:ENB4"/>
    <mergeCell ref="EIA4:EIK4"/>
    <mergeCell ref="EIL4:EIV4"/>
    <mergeCell ref="EIW4:EJG4"/>
    <mergeCell ref="EJH4:EJR4"/>
    <mergeCell ref="EJS4:EKC4"/>
    <mergeCell ref="EKD4:EKN4"/>
    <mergeCell ref="EFM4:EFW4"/>
    <mergeCell ref="EFX4:EGH4"/>
    <mergeCell ref="EGI4:EGS4"/>
    <mergeCell ref="EGT4:EHD4"/>
    <mergeCell ref="EHE4:EHO4"/>
    <mergeCell ref="EHP4:EHZ4"/>
    <mergeCell ref="ECY4:EDI4"/>
    <mergeCell ref="EDJ4:EDT4"/>
    <mergeCell ref="EDU4:EEE4"/>
    <mergeCell ref="EEF4:EEP4"/>
    <mergeCell ref="EEQ4:EFA4"/>
    <mergeCell ref="EFB4:EFL4"/>
    <mergeCell ref="EAK4:EAU4"/>
    <mergeCell ref="EAV4:EBF4"/>
    <mergeCell ref="EBG4:EBQ4"/>
    <mergeCell ref="EBR4:ECB4"/>
    <mergeCell ref="ECC4:ECM4"/>
    <mergeCell ref="ECN4:ECX4"/>
    <mergeCell ref="DXW4:DYG4"/>
    <mergeCell ref="DYH4:DYR4"/>
    <mergeCell ref="DYS4:DZC4"/>
    <mergeCell ref="DZD4:DZN4"/>
    <mergeCell ref="DZO4:DZY4"/>
    <mergeCell ref="DZZ4:EAJ4"/>
    <mergeCell ref="DVI4:DVS4"/>
    <mergeCell ref="DVT4:DWD4"/>
    <mergeCell ref="DWE4:DWO4"/>
    <mergeCell ref="DWP4:DWZ4"/>
    <mergeCell ref="DXA4:DXK4"/>
    <mergeCell ref="DXL4:DXV4"/>
    <mergeCell ref="DSU4:DTE4"/>
    <mergeCell ref="DTF4:DTP4"/>
    <mergeCell ref="DTQ4:DUA4"/>
    <mergeCell ref="DUB4:DUL4"/>
    <mergeCell ref="DUM4:DUW4"/>
    <mergeCell ref="DUX4:DVH4"/>
    <mergeCell ref="DQG4:DQQ4"/>
    <mergeCell ref="DQR4:DRB4"/>
    <mergeCell ref="DRC4:DRM4"/>
    <mergeCell ref="DRN4:DRX4"/>
    <mergeCell ref="DRY4:DSI4"/>
    <mergeCell ref="DSJ4:DST4"/>
    <mergeCell ref="DNS4:DOC4"/>
    <mergeCell ref="DOD4:DON4"/>
    <mergeCell ref="DOO4:DOY4"/>
    <mergeCell ref="DOZ4:DPJ4"/>
    <mergeCell ref="DPK4:DPU4"/>
    <mergeCell ref="DPV4:DQF4"/>
    <mergeCell ref="DLE4:DLO4"/>
    <mergeCell ref="DLP4:DLZ4"/>
    <mergeCell ref="DMA4:DMK4"/>
    <mergeCell ref="DML4:DMV4"/>
    <mergeCell ref="DMW4:DNG4"/>
    <mergeCell ref="DNH4:DNR4"/>
    <mergeCell ref="DIQ4:DJA4"/>
    <mergeCell ref="DJB4:DJL4"/>
    <mergeCell ref="DJM4:DJW4"/>
    <mergeCell ref="DJX4:DKH4"/>
    <mergeCell ref="DKI4:DKS4"/>
    <mergeCell ref="DKT4:DLD4"/>
    <mergeCell ref="DGC4:DGM4"/>
    <mergeCell ref="DGN4:DGX4"/>
    <mergeCell ref="DGY4:DHI4"/>
    <mergeCell ref="DHJ4:DHT4"/>
    <mergeCell ref="DHU4:DIE4"/>
    <mergeCell ref="DIF4:DIP4"/>
    <mergeCell ref="DDO4:DDY4"/>
    <mergeCell ref="DDZ4:DEJ4"/>
    <mergeCell ref="DEK4:DEU4"/>
    <mergeCell ref="DEV4:DFF4"/>
    <mergeCell ref="DFG4:DFQ4"/>
    <mergeCell ref="DFR4:DGB4"/>
    <mergeCell ref="DBA4:DBK4"/>
    <mergeCell ref="DBL4:DBV4"/>
    <mergeCell ref="DBW4:DCG4"/>
    <mergeCell ref="DCH4:DCR4"/>
    <mergeCell ref="DCS4:DDC4"/>
    <mergeCell ref="DDD4:DDN4"/>
    <mergeCell ref="CYM4:CYW4"/>
    <mergeCell ref="CYX4:CZH4"/>
    <mergeCell ref="CZI4:CZS4"/>
    <mergeCell ref="CZT4:DAD4"/>
    <mergeCell ref="DAE4:DAO4"/>
    <mergeCell ref="DAP4:DAZ4"/>
    <mergeCell ref="CVY4:CWI4"/>
    <mergeCell ref="CWJ4:CWT4"/>
    <mergeCell ref="CWU4:CXE4"/>
    <mergeCell ref="CXF4:CXP4"/>
    <mergeCell ref="CXQ4:CYA4"/>
    <mergeCell ref="CYB4:CYL4"/>
    <mergeCell ref="CTK4:CTU4"/>
    <mergeCell ref="CTV4:CUF4"/>
    <mergeCell ref="CUG4:CUQ4"/>
    <mergeCell ref="CUR4:CVB4"/>
    <mergeCell ref="CVC4:CVM4"/>
    <mergeCell ref="CVN4:CVX4"/>
    <mergeCell ref="CQW4:CRG4"/>
    <mergeCell ref="CRH4:CRR4"/>
    <mergeCell ref="CRS4:CSC4"/>
    <mergeCell ref="CSD4:CSN4"/>
    <mergeCell ref="CSO4:CSY4"/>
    <mergeCell ref="CSZ4:CTJ4"/>
    <mergeCell ref="COI4:COS4"/>
    <mergeCell ref="COT4:CPD4"/>
    <mergeCell ref="CPE4:CPO4"/>
    <mergeCell ref="CPP4:CPZ4"/>
    <mergeCell ref="CQA4:CQK4"/>
    <mergeCell ref="CQL4:CQV4"/>
    <mergeCell ref="CLU4:CME4"/>
    <mergeCell ref="CMF4:CMP4"/>
    <mergeCell ref="CMQ4:CNA4"/>
    <mergeCell ref="CNB4:CNL4"/>
    <mergeCell ref="CNM4:CNW4"/>
    <mergeCell ref="CNX4:COH4"/>
    <mergeCell ref="CJG4:CJQ4"/>
    <mergeCell ref="CJR4:CKB4"/>
    <mergeCell ref="CKC4:CKM4"/>
    <mergeCell ref="CKN4:CKX4"/>
    <mergeCell ref="CKY4:CLI4"/>
    <mergeCell ref="CLJ4:CLT4"/>
    <mergeCell ref="CGS4:CHC4"/>
    <mergeCell ref="CHD4:CHN4"/>
    <mergeCell ref="CHO4:CHY4"/>
    <mergeCell ref="CHZ4:CIJ4"/>
    <mergeCell ref="CIK4:CIU4"/>
    <mergeCell ref="CIV4:CJF4"/>
    <mergeCell ref="CEE4:CEO4"/>
    <mergeCell ref="CEP4:CEZ4"/>
    <mergeCell ref="CFA4:CFK4"/>
    <mergeCell ref="CFL4:CFV4"/>
    <mergeCell ref="CFW4:CGG4"/>
    <mergeCell ref="CGH4:CGR4"/>
    <mergeCell ref="CBQ4:CCA4"/>
    <mergeCell ref="CCB4:CCL4"/>
    <mergeCell ref="CCM4:CCW4"/>
    <mergeCell ref="CCX4:CDH4"/>
    <mergeCell ref="CDI4:CDS4"/>
    <mergeCell ref="CDT4:CED4"/>
    <mergeCell ref="BZC4:BZM4"/>
    <mergeCell ref="BZN4:BZX4"/>
    <mergeCell ref="BZY4:CAI4"/>
    <mergeCell ref="CAJ4:CAT4"/>
    <mergeCell ref="CAU4:CBE4"/>
    <mergeCell ref="CBF4:CBP4"/>
    <mergeCell ref="BWO4:BWY4"/>
    <mergeCell ref="BWZ4:BXJ4"/>
    <mergeCell ref="BXK4:BXU4"/>
    <mergeCell ref="BXV4:BYF4"/>
    <mergeCell ref="BYG4:BYQ4"/>
    <mergeCell ref="BYR4:BZB4"/>
    <mergeCell ref="BUA4:BUK4"/>
    <mergeCell ref="BUL4:BUV4"/>
    <mergeCell ref="BUW4:BVG4"/>
    <mergeCell ref="BVH4:BVR4"/>
    <mergeCell ref="BVS4:BWC4"/>
    <mergeCell ref="BWD4:BWN4"/>
    <mergeCell ref="BRM4:BRW4"/>
    <mergeCell ref="BRX4:BSH4"/>
    <mergeCell ref="BSI4:BSS4"/>
    <mergeCell ref="BST4:BTD4"/>
    <mergeCell ref="BTE4:BTO4"/>
    <mergeCell ref="BTP4:BTZ4"/>
    <mergeCell ref="BOY4:BPI4"/>
    <mergeCell ref="BPJ4:BPT4"/>
    <mergeCell ref="BPU4:BQE4"/>
    <mergeCell ref="BQF4:BQP4"/>
    <mergeCell ref="BQQ4:BRA4"/>
    <mergeCell ref="BRB4:BRL4"/>
    <mergeCell ref="BMK4:BMU4"/>
    <mergeCell ref="BMV4:BNF4"/>
    <mergeCell ref="BNG4:BNQ4"/>
    <mergeCell ref="BNR4:BOB4"/>
    <mergeCell ref="BOC4:BOM4"/>
    <mergeCell ref="BON4:BOX4"/>
    <mergeCell ref="BJW4:BKG4"/>
    <mergeCell ref="BKH4:BKR4"/>
    <mergeCell ref="BKS4:BLC4"/>
    <mergeCell ref="BLD4:BLN4"/>
    <mergeCell ref="BLO4:BLY4"/>
    <mergeCell ref="BLZ4:BMJ4"/>
    <mergeCell ref="BHI4:BHS4"/>
    <mergeCell ref="BHT4:BID4"/>
    <mergeCell ref="BIE4:BIO4"/>
    <mergeCell ref="BIP4:BIZ4"/>
    <mergeCell ref="BJA4:BJK4"/>
    <mergeCell ref="BJL4:BJV4"/>
    <mergeCell ref="BEU4:BFE4"/>
    <mergeCell ref="BFF4:BFP4"/>
    <mergeCell ref="BFQ4:BGA4"/>
    <mergeCell ref="BGB4:BGL4"/>
    <mergeCell ref="BGM4:BGW4"/>
    <mergeCell ref="BGX4:BHH4"/>
    <mergeCell ref="BCG4:BCQ4"/>
    <mergeCell ref="BCR4:BDB4"/>
    <mergeCell ref="BDC4:BDM4"/>
    <mergeCell ref="BDN4:BDX4"/>
    <mergeCell ref="BDY4:BEI4"/>
    <mergeCell ref="BEJ4:BET4"/>
    <mergeCell ref="AZS4:BAC4"/>
    <mergeCell ref="BAD4:BAN4"/>
    <mergeCell ref="BAO4:BAY4"/>
    <mergeCell ref="BAZ4:BBJ4"/>
    <mergeCell ref="BBK4:BBU4"/>
    <mergeCell ref="BBV4:BCF4"/>
    <mergeCell ref="AXE4:AXO4"/>
    <mergeCell ref="AXP4:AXZ4"/>
    <mergeCell ref="AYA4:AYK4"/>
    <mergeCell ref="AYL4:AYV4"/>
    <mergeCell ref="AYW4:AZG4"/>
    <mergeCell ref="AZH4:AZR4"/>
    <mergeCell ref="AUQ4:AVA4"/>
    <mergeCell ref="AVB4:AVL4"/>
    <mergeCell ref="AVM4:AVW4"/>
    <mergeCell ref="AVX4:AWH4"/>
    <mergeCell ref="AWI4:AWS4"/>
    <mergeCell ref="AWT4:AXD4"/>
    <mergeCell ref="ASC4:ASM4"/>
    <mergeCell ref="ASN4:ASX4"/>
    <mergeCell ref="ASY4:ATI4"/>
    <mergeCell ref="ATJ4:ATT4"/>
    <mergeCell ref="ATU4:AUE4"/>
    <mergeCell ref="AUF4:AUP4"/>
    <mergeCell ref="APO4:APY4"/>
    <mergeCell ref="APZ4:AQJ4"/>
    <mergeCell ref="AQK4:AQU4"/>
    <mergeCell ref="AQV4:ARF4"/>
    <mergeCell ref="ARG4:ARQ4"/>
    <mergeCell ref="ARR4:ASB4"/>
    <mergeCell ref="ANA4:ANK4"/>
    <mergeCell ref="ANL4:ANV4"/>
    <mergeCell ref="ANW4:AOG4"/>
    <mergeCell ref="AOH4:AOR4"/>
    <mergeCell ref="AOS4:APC4"/>
    <mergeCell ref="APD4:APN4"/>
    <mergeCell ref="AKM4:AKW4"/>
    <mergeCell ref="AKX4:ALH4"/>
    <mergeCell ref="ALI4:ALS4"/>
    <mergeCell ref="ALT4:AMD4"/>
    <mergeCell ref="AME4:AMO4"/>
    <mergeCell ref="AMP4:AMZ4"/>
    <mergeCell ref="AHY4:AII4"/>
    <mergeCell ref="AIJ4:AIT4"/>
    <mergeCell ref="AIU4:AJE4"/>
    <mergeCell ref="AJF4:AJP4"/>
    <mergeCell ref="AJQ4:AKA4"/>
    <mergeCell ref="AKB4:AKL4"/>
    <mergeCell ref="AFK4:AFU4"/>
    <mergeCell ref="AFV4:AGF4"/>
    <mergeCell ref="AGG4:AGQ4"/>
    <mergeCell ref="AGR4:AHB4"/>
    <mergeCell ref="AHC4:AHM4"/>
    <mergeCell ref="AHN4:AHX4"/>
    <mergeCell ref="ACW4:ADG4"/>
    <mergeCell ref="ADH4:ADR4"/>
    <mergeCell ref="ADS4:AEC4"/>
    <mergeCell ref="AED4:AEN4"/>
    <mergeCell ref="AEO4:AEY4"/>
    <mergeCell ref="AEZ4:AFJ4"/>
    <mergeCell ref="AAI4:AAS4"/>
    <mergeCell ref="AAT4:ABD4"/>
    <mergeCell ref="ABE4:ABO4"/>
    <mergeCell ref="ABP4:ABZ4"/>
    <mergeCell ref="ACA4:ACK4"/>
    <mergeCell ref="ACL4:ACV4"/>
    <mergeCell ref="XU4:YE4"/>
    <mergeCell ref="YF4:YP4"/>
    <mergeCell ref="YQ4:ZA4"/>
    <mergeCell ref="ZB4:ZL4"/>
    <mergeCell ref="ZM4:ZW4"/>
    <mergeCell ref="ZX4:AAH4"/>
    <mergeCell ref="VG4:VQ4"/>
    <mergeCell ref="VR4:WB4"/>
    <mergeCell ref="WC4:WM4"/>
    <mergeCell ref="WN4:WX4"/>
    <mergeCell ref="WY4:XI4"/>
    <mergeCell ref="XJ4:XT4"/>
    <mergeCell ref="SS4:TC4"/>
    <mergeCell ref="TD4:TN4"/>
    <mergeCell ref="TO4:TY4"/>
    <mergeCell ref="TZ4:UJ4"/>
    <mergeCell ref="UK4:UU4"/>
    <mergeCell ref="UV4:VF4"/>
    <mergeCell ref="QE4:QO4"/>
    <mergeCell ref="QP4:QZ4"/>
    <mergeCell ref="RA4:RK4"/>
    <mergeCell ref="RL4:RV4"/>
    <mergeCell ref="RW4:SG4"/>
    <mergeCell ref="SH4:SR4"/>
    <mergeCell ref="NQ4:OA4"/>
    <mergeCell ref="OB4:OL4"/>
    <mergeCell ref="OM4:OW4"/>
    <mergeCell ref="OX4:PH4"/>
    <mergeCell ref="PI4:PS4"/>
    <mergeCell ref="PT4:QD4"/>
    <mergeCell ref="LC4:LM4"/>
    <mergeCell ref="LN4:LX4"/>
    <mergeCell ref="LY4:MI4"/>
    <mergeCell ref="MJ4:MT4"/>
    <mergeCell ref="MU4:NE4"/>
    <mergeCell ref="NF4:NP4"/>
    <mergeCell ref="IO4:IY4"/>
    <mergeCell ref="IZ4:JJ4"/>
    <mergeCell ref="JK4:JU4"/>
    <mergeCell ref="JV4:KF4"/>
    <mergeCell ref="KG4:KQ4"/>
    <mergeCell ref="KR4:LB4"/>
    <mergeCell ref="GA4:GK4"/>
    <mergeCell ref="GL4:GV4"/>
    <mergeCell ref="GW4:HG4"/>
    <mergeCell ref="HH4:HR4"/>
    <mergeCell ref="HS4:IC4"/>
    <mergeCell ref="ID4:IN4"/>
    <mergeCell ref="DM4:DW4"/>
    <mergeCell ref="DX4:EH4"/>
    <mergeCell ref="EI4:ES4"/>
    <mergeCell ref="ET4:FD4"/>
    <mergeCell ref="FE4:FO4"/>
    <mergeCell ref="FP4:FZ4"/>
    <mergeCell ref="AY4:BI4"/>
    <mergeCell ref="BJ4:BT4"/>
    <mergeCell ref="BU4:CE4"/>
    <mergeCell ref="CF4:CP4"/>
    <mergeCell ref="CQ4:DA4"/>
    <mergeCell ref="DB4:DL4"/>
    <mergeCell ref="A1:D3"/>
    <mergeCell ref="A4:F4"/>
    <mergeCell ref="G4:Q4"/>
    <mergeCell ref="R4:AB4"/>
    <mergeCell ref="AC4:AM4"/>
    <mergeCell ref="AN4:AX4"/>
  </mergeCells>
  <pageMargins left="0.25" right="0.25" top="0.75" bottom="0.75" header="0.3" footer="0.3"/>
  <pageSetup paperSize="9" scale="8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showOutlineSymbols="0" view="pageLayout" topLeftCell="A2" zoomScaleNormal="100" zoomScaleSheetLayoutView="91" workbookViewId="0">
      <selection activeCell="A31" sqref="A31:A33"/>
    </sheetView>
  </sheetViews>
  <sheetFormatPr defaultRowHeight="14.25" x14ac:dyDescent="0.2"/>
  <cols>
    <col min="1" max="1" width="10.125" style="168" customWidth="1"/>
    <col min="2" max="2" width="48.875" style="168" bestFit="1" customWidth="1"/>
    <col min="3" max="3" width="35.25" style="168" bestFit="1" customWidth="1"/>
    <col min="4" max="4" width="19" style="168" bestFit="1" customWidth="1"/>
    <col min="5" max="5" width="12.25" style="168" customWidth="1"/>
    <col min="6" max="6" width="10.875" style="168" customWidth="1"/>
    <col min="7" max="7" width="7.875" style="168" customWidth="1"/>
    <col min="8" max="8" width="6.125" style="168" customWidth="1"/>
    <col min="9" max="9" width="10.25" style="168" customWidth="1"/>
    <col min="10" max="10" width="11.875" style="191" customWidth="1"/>
    <col min="11" max="16384" width="9" style="168"/>
  </cols>
  <sheetData>
    <row r="1" spans="1:10" customFormat="1" ht="15" x14ac:dyDescent="0.25">
      <c r="A1" s="340" t="s">
        <v>457</v>
      </c>
      <c r="B1" s="340"/>
      <c r="C1" s="340"/>
      <c r="D1" s="340"/>
      <c r="E1" s="340"/>
      <c r="F1" s="340"/>
      <c r="G1" s="340"/>
      <c r="H1" s="340"/>
      <c r="I1" s="340"/>
      <c r="J1" s="340"/>
    </row>
    <row r="2" spans="1:10" customFormat="1" ht="30" x14ac:dyDescent="0.25">
      <c r="A2" s="192" t="s">
        <v>161</v>
      </c>
      <c r="B2" s="193" t="s">
        <v>162</v>
      </c>
      <c r="C2" s="193" t="s">
        <v>458</v>
      </c>
      <c r="D2" s="193" t="s">
        <v>459</v>
      </c>
      <c r="E2" s="193" t="s">
        <v>460</v>
      </c>
      <c r="F2" s="193" t="s">
        <v>461</v>
      </c>
      <c r="G2" s="194" t="s">
        <v>462</v>
      </c>
      <c r="H2" s="193" t="s">
        <v>463</v>
      </c>
      <c r="I2" s="195" t="s">
        <v>464</v>
      </c>
      <c r="J2" s="196" t="s">
        <v>465</v>
      </c>
    </row>
    <row r="3" spans="1:10" customFormat="1" ht="15" x14ac:dyDescent="0.25">
      <c r="A3" s="339"/>
      <c r="B3" s="339"/>
      <c r="C3" s="339"/>
      <c r="D3" s="339"/>
      <c r="E3" s="339"/>
      <c r="F3" s="339"/>
      <c r="G3" s="339"/>
      <c r="H3" s="339"/>
      <c r="I3" s="339"/>
      <c r="J3" s="339"/>
    </row>
    <row r="4" spans="1:10" customFormat="1" ht="15" customHeight="1" x14ac:dyDescent="0.25">
      <c r="A4" s="332">
        <v>179</v>
      </c>
      <c r="B4" s="337" t="s">
        <v>392</v>
      </c>
      <c r="C4" s="171" t="s">
        <v>430</v>
      </c>
      <c r="D4" s="172" t="s">
        <v>431</v>
      </c>
      <c r="E4" s="171">
        <v>36644374</v>
      </c>
      <c r="F4" s="171" t="s">
        <v>432</v>
      </c>
      <c r="G4" s="173">
        <v>42795</v>
      </c>
      <c r="H4" s="174" t="s">
        <v>429</v>
      </c>
      <c r="I4" s="175">
        <v>8.0399999999999991</v>
      </c>
      <c r="J4" s="336">
        <v>4.88</v>
      </c>
    </row>
    <row r="5" spans="1:10" customFormat="1" ht="15" customHeight="1" x14ac:dyDescent="0.25">
      <c r="A5" s="332"/>
      <c r="B5" s="337"/>
      <c r="C5" s="171" t="s">
        <v>426</v>
      </c>
      <c r="D5" s="172" t="s">
        <v>427</v>
      </c>
      <c r="E5" s="171">
        <v>36344700</v>
      </c>
      <c r="F5" s="171" t="s">
        <v>428</v>
      </c>
      <c r="G5" s="173">
        <v>42795</v>
      </c>
      <c r="H5" s="174" t="s">
        <v>429</v>
      </c>
      <c r="I5" s="175">
        <v>4.42</v>
      </c>
      <c r="J5" s="336"/>
    </row>
    <row r="6" spans="1:10" customFormat="1" ht="15" customHeight="1" x14ac:dyDescent="0.25">
      <c r="A6" s="332"/>
      <c r="B6" s="337"/>
      <c r="C6" s="171" t="s">
        <v>433</v>
      </c>
      <c r="D6" s="172" t="s">
        <v>434</v>
      </c>
      <c r="E6" s="171">
        <v>36461605</v>
      </c>
      <c r="F6" s="171" t="s">
        <v>435</v>
      </c>
      <c r="G6" s="173">
        <v>42795</v>
      </c>
      <c r="H6" s="174" t="s">
        <v>429</v>
      </c>
      <c r="I6" s="175">
        <v>4.88</v>
      </c>
      <c r="J6" s="336"/>
    </row>
    <row r="7" spans="1:10" customFormat="1" ht="15" x14ac:dyDescent="0.25">
      <c r="A7" s="332">
        <v>180</v>
      </c>
      <c r="B7" s="337" t="s">
        <v>436</v>
      </c>
      <c r="C7" s="176" t="s">
        <v>437</v>
      </c>
      <c r="D7" s="177" t="s">
        <v>438</v>
      </c>
      <c r="E7" s="178" t="s">
        <v>439</v>
      </c>
      <c r="F7" s="178" t="s">
        <v>440</v>
      </c>
      <c r="G7" s="179">
        <v>42948</v>
      </c>
      <c r="H7" s="180" t="s">
        <v>42</v>
      </c>
      <c r="I7" s="181">
        <v>29.83</v>
      </c>
      <c r="J7" s="336">
        <v>29.83</v>
      </c>
    </row>
    <row r="8" spans="1:10" customFormat="1" ht="15" x14ac:dyDescent="0.25">
      <c r="A8" s="332"/>
      <c r="B8" s="337"/>
      <c r="C8" s="176" t="s">
        <v>441</v>
      </c>
      <c r="D8" s="177" t="s">
        <v>442</v>
      </c>
      <c r="E8" s="171"/>
      <c r="F8" s="178" t="s">
        <v>443</v>
      </c>
      <c r="G8" s="179">
        <v>42948</v>
      </c>
      <c r="H8" s="182" t="s">
        <v>42</v>
      </c>
      <c r="I8" s="175">
        <v>45.9</v>
      </c>
      <c r="J8" s="336"/>
    </row>
    <row r="9" spans="1:10" customFormat="1" ht="15" x14ac:dyDescent="0.25">
      <c r="A9" s="332"/>
      <c r="B9" s="337"/>
      <c r="C9" s="176" t="s">
        <v>444</v>
      </c>
      <c r="D9" s="177" t="s">
        <v>445</v>
      </c>
      <c r="E9" s="171" t="s">
        <v>446</v>
      </c>
      <c r="F9" s="178" t="s">
        <v>447</v>
      </c>
      <c r="G9" s="179">
        <v>42948</v>
      </c>
      <c r="H9" s="182" t="s">
        <v>42</v>
      </c>
      <c r="I9" s="175">
        <v>16.440000000000001</v>
      </c>
      <c r="J9" s="336"/>
    </row>
    <row r="10" spans="1:10" customFormat="1" ht="15" x14ac:dyDescent="0.25">
      <c r="A10" s="332">
        <v>186</v>
      </c>
      <c r="B10" s="338" t="s">
        <v>1133</v>
      </c>
      <c r="C10" s="232" t="s">
        <v>1134</v>
      </c>
      <c r="D10" s="233" t="s">
        <v>1135</v>
      </c>
      <c r="E10" s="232">
        <v>33226142</v>
      </c>
      <c r="F10" s="232" t="s">
        <v>1136</v>
      </c>
      <c r="G10" s="234">
        <v>42795</v>
      </c>
      <c r="H10" s="182" t="s">
        <v>42</v>
      </c>
      <c r="I10" s="175">
        <v>140</v>
      </c>
      <c r="J10" s="336">
        <v>140</v>
      </c>
    </row>
    <row r="11" spans="1:10" customFormat="1" ht="15" x14ac:dyDescent="0.25">
      <c r="A11" s="332"/>
      <c r="B11" s="338"/>
      <c r="C11" s="232" t="s">
        <v>1137</v>
      </c>
      <c r="D11" s="233" t="s">
        <v>1138</v>
      </c>
      <c r="E11" s="232" t="s">
        <v>1139</v>
      </c>
      <c r="F11" s="232" t="s">
        <v>1140</v>
      </c>
      <c r="G11" s="234">
        <v>42795</v>
      </c>
      <c r="H11" s="182" t="s">
        <v>42</v>
      </c>
      <c r="I11" s="175">
        <v>54.9</v>
      </c>
      <c r="J11" s="336"/>
    </row>
    <row r="12" spans="1:10" customFormat="1" ht="15" x14ac:dyDescent="0.25">
      <c r="A12" s="332"/>
      <c r="B12" s="338"/>
      <c r="C12" s="190" t="s">
        <v>1141</v>
      </c>
      <c r="D12" s="189" t="s">
        <v>1142</v>
      </c>
      <c r="E12" s="190">
        <v>21368272</v>
      </c>
      <c r="F12" s="190"/>
      <c r="G12" s="234">
        <v>42795</v>
      </c>
      <c r="H12" s="180" t="s">
        <v>42</v>
      </c>
      <c r="I12" s="181">
        <v>300</v>
      </c>
      <c r="J12" s="336"/>
    </row>
    <row r="13" spans="1:10" customFormat="1" ht="15" x14ac:dyDescent="0.25">
      <c r="A13" s="332">
        <v>185</v>
      </c>
      <c r="B13" s="337" t="s">
        <v>1105</v>
      </c>
      <c r="C13" s="232" t="s">
        <v>1143</v>
      </c>
      <c r="D13" s="233" t="s">
        <v>1144</v>
      </c>
      <c r="E13" s="232" t="s">
        <v>1145</v>
      </c>
      <c r="F13" s="232" t="s">
        <v>1146</v>
      </c>
      <c r="G13" s="234">
        <v>42795</v>
      </c>
      <c r="H13" s="182" t="s">
        <v>42</v>
      </c>
      <c r="I13" s="188">
        <v>4.6100000000000003</v>
      </c>
      <c r="J13" s="336">
        <v>7.1</v>
      </c>
    </row>
    <row r="14" spans="1:10" customFormat="1" ht="15" x14ac:dyDescent="0.25">
      <c r="A14" s="332"/>
      <c r="B14" s="337"/>
      <c r="C14" s="232" t="s">
        <v>1147</v>
      </c>
      <c r="D14" s="233"/>
      <c r="E14" s="232">
        <v>36143500</v>
      </c>
      <c r="F14" s="232" t="s">
        <v>1148</v>
      </c>
      <c r="G14" s="234">
        <v>42795</v>
      </c>
      <c r="H14" s="182" t="s">
        <v>42</v>
      </c>
      <c r="I14" s="188">
        <v>7.1</v>
      </c>
      <c r="J14" s="336"/>
    </row>
    <row r="15" spans="1:10" customFormat="1" ht="15" x14ac:dyDescent="0.25">
      <c r="A15" s="332"/>
      <c r="B15" s="337"/>
      <c r="C15" s="232" t="s">
        <v>1137</v>
      </c>
      <c r="D15" s="233" t="s">
        <v>1138</v>
      </c>
      <c r="E15" s="235" t="s">
        <v>1149</v>
      </c>
      <c r="F15" s="232" t="s">
        <v>1140</v>
      </c>
      <c r="G15" s="234">
        <v>42795</v>
      </c>
      <c r="H15" s="182" t="s">
        <v>42</v>
      </c>
      <c r="I15" s="188">
        <v>12.72</v>
      </c>
      <c r="J15" s="336"/>
    </row>
    <row r="16" spans="1:10" customFormat="1" ht="15" customHeight="1" x14ac:dyDescent="0.25">
      <c r="A16" s="332">
        <v>60</v>
      </c>
      <c r="B16" s="337" t="s">
        <v>1132</v>
      </c>
      <c r="C16" s="232" t="s">
        <v>1150</v>
      </c>
      <c r="D16" s="233" t="s">
        <v>1135</v>
      </c>
      <c r="E16" s="232">
        <v>33226142</v>
      </c>
      <c r="F16" s="232" t="s">
        <v>1146</v>
      </c>
      <c r="G16" s="234">
        <v>42795</v>
      </c>
      <c r="H16" s="182" t="s">
        <v>42</v>
      </c>
      <c r="I16" s="188">
        <v>32</v>
      </c>
      <c r="J16" s="336">
        <v>19.899999999999999</v>
      </c>
    </row>
    <row r="17" spans="1:10" customFormat="1" ht="15" customHeight="1" x14ac:dyDescent="0.25">
      <c r="A17" s="332"/>
      <c r="B17" s="337"/>
      <c r="C17" s="232" t="s">
        <v>1151</v>
      </c>
      <c r="D17" s="233"/>
      <c r="E17" s="232">
        <v>20837423</v>
      </c>
      <c r="F17" s="232"/>
      <c r="G17" s="234">
        <v>42795</v>
      </c>
      <c r="H17" s="182" t="s">
        <v>42</v>
      </c>
      <c r="I17" s="188">
        <v>12.5</v>
      </c>
      <c r="J17" s="336"/>
    </row>
    <row r="18" spans="1:10" customFormat="1" ht="15" customHeight="1" x14ac:dyDescent="0.25">
      <c r="A18" s="332"/>
      <c r="B18" s="337"/>
      <c r="C18" s="232" t="s">
        <v>1137</v>
      </c>
      <c r="D18" s="233" t="s">
        <v>1138</v>
      </c>
      <c r="E18" s="235" t="s">
        <v>1149</v>
      </c>
      <c r="F18" s="232"/>
      <c r="G18" s="234">
        <v>42795</v>
      </c>
      <c r="H18" s="182" t="s">
        <v>42</v>
      </c>
      <c r="I18" s="188">
        <v>19.899999999999999</v>
      </c>
      <c r="J18" s="336"/>
    </row>
    <row r="19" spans="1:10" customFormat="1" ht="15" x14ac:dyDescent="0.25">
      <c r="A19" s="332">
        <v>168</v>
      </c>
      <c r="B19" s="337" t="s">
        <v>572</v>
      </c>
      <c r="C19" s="232" t="s">
        <v>1134</v>
      </c>
      <c r="D19" s="233" t="s">
        <v>1135</v>
      </c>
      <c r="E19" s="232">
        <v>33226142</v>
      </c>
      <c r="F19" s="232" t="s">
        <v>1136</v>
      </c>
      <c r="G19" s="234">
        <v>42795</v>
      </c>
      <c r="H19" s="182" t="s">
        <v>42</v>
      </c>
      <c r="I19" s="188">
        <v>4800</v>
      </c>
      <c r="J19" s="336">
        <v>3545</v>
      </c>
    </row>
    <row r="20" spans="1:10" customFormat="1" ht="15" x14ac:dyDescent="0.25">
      <c r="A20" s="332"/>
      <c r="B20" s="337"/>
      <c r="C20" s="232" t="s">
        <v>1137</v>
      </c>
      <c r="D20" s="233" t="s">
        <v>1138</v>
      </c>
      <c r="E20" s="232" t="s">
        <v>1139</v>
      </c>
      <c r="F20" s="232" t="s">
        <v>1140</v>
      </c>
      <c r="G20" s="234">
        <v>42795</v>
      </c>
      <c r="H20" s="182" t="s">
        <v>42</v>
      </c>
      <c r="I20" s="188">
        <v>2290</v>
      </c>
      <c r="J20" s="336"/>
    </row>
    <row r="21" spans="1:10" customFormat="1" ht="15" x14ac:dyDescent="0.25">
      <c r="A21" s="332"/>
      <c r="B21" s="337"/>
      <c r="C21" s="240"/>
      <c r="D21" s="241"/>
      <c r="E21" s="240"/>
      <c r="F21" s="240"/>
      <c r="G21" s="242"/>
      <c r="H21" s="243"/>
      <c r="I21" s="244"/>
      <c r="J21" s="336"/>
    </row>
    <row r="22" spans="1:10" customFormat="1" ht="15" x14ac:dyDescent="0.25">
      <c r="A22" s="332">
        <v>244</v>
      </c>
      <c r="B22" s="333" t="s">
        <v>1152</v>
      </c>
      <c r="C22" s="190" t="s">
        <v>1153</v>
      </c>
      <c r="D22" s="189" t="s">
        <v>1154</v>
      </c>
      <c r="E22" s="190">
        <v>33883800</v>
      </c>
      <c r="F22" s="236" t="s">
        <v>1155</v>
      </c>
      <c r="G22" s="179">
        <v>42795</v>
      </c>
      <c r="H22" s="237" t="s">
        <v>42</v>
      </c>
      <c r="I22" s="238">
        <v>2.33</v>
      </c>
      <c r="J22" s="336">
        <v>1.92</v>
      </c>
    </row>
    <row r="23" spans="1:10" customFormat="1" ht="15" x14ac:dyDescent="0.25">
      <c r="A23" s="332"/>
      <c r="B23" s="333"/>
      <c r="C23" s="236" t="s">
        <v>1156</v>
      </c>
      <c r="D23" s="239" t="s">
        <v>1157</v>
      </c>
      <c r="E23" s="236">
        <v>33210009</v>
      </c>
      <c r="F23" s="236" t="s">
        <v>1158</v>
      </c>
      <c r="G23" s="179">
        <v>42795</v>
      </c>
      <c r="H23" s="237" t="s">
        <v>42</v>
      </c>
      <c r="I23" s="238">
        <v>1.91</v>
      </c>
      <c r="J23" s="336"/>
    </row>
    <row r="24" spans="1:10" customFormat="1" ht="15" x14ac:dyDescent="0.25">
      <c r="A24" s="332"/>
      <c r="B24" s="333"/>
      <c r="C24" s="183" t="s">
        <v>1159</v>
      </c>
      <c r="D24" s="189" t="s">
        <v>1160</v>
      </c>
      <c r="E24" s="190" t="s">
        <v>1161</v>
      </c>
      <c r="F24" s="190" t="s">
        <v>1162</v>
      </c>
      <c r="G24" s="179">
        <v>42856</v>
      </c>
      <c r="H24" s="187" t="s">
        <v>42</v>
      </c>
      <c r="I24" s="188">
        <v>1.92</v>
      </c>
      <c r="J24" s="336"/>
    </row>
    <row r="25" spans="1:10" customFormat="1" ht="15" customHeight="1" x14ac:dyDescent="0.25">
      <c r="A25" s="332">
        <v>698</v>
      </c>
      <c r="B25" s="333" t="s">
        <v>421</v>
      </c>
      <c r="C25" s="183" t="s">
        <v>426</v>
      </c>
      <c r="D25" s="184" t="s">
        <v>448</v>
      </c>
      <c r="E25" s="185" t="s">
        <v>446</v>
      </c>
      <c r="F25" s="185" t="s">
        <v>447</v>
      </c>
      <c r="G25" s="186">
        <v>42979</v>
      </c>
      <c r="H25" s="187" t="s">
        <v>449</v>
      </c>
      <c r="I25" s="188">
        <v>48.6</v>
      </c>
      <c r="J25" s="336">
        <v>48.6</v>
      </c>
    </row>
    <row r="26" spans="1:10" customFormat="1" ht="15" x14ac:dyDescent="0.25">
      <c r="A26" s="332"/>
      <c r="B26" s="333"/>
      <c r="C26" s="183" t="s">
        <v>450</v>
      </c>
      <c r="D26" s="189" t="s">
        <v>451</v>
      </c>
      <c r="E26" s="190" t="s">
        <v>452</v>
      </c>
      <c r="F26" s="190" t="s">
        <v>453</v>
      </c>
      <c r="G26" s="186">
        <v>42979</v>
      </c>
      <c r="H26" s="187" t="s">
        <v>449</v>
      </c>
      <c r="I26" s="188">
        <v>42</v>
      </c>
      <c r="J26" s="336"/>
    </row>
    <row r="27" spans="1:10" customFormat="1" ht="15" x14ac:dyDescent="0.25">
      <c r="A27" s="332"/>
      <c r="B27" s="333"/>
      <c r="C27" s="183" t="s">
        <v>454</v>
      </c>
      <c r="D27" s="184" t="s">
        <v>455</v>
      </c>
      <c r="E27" s="185" t="s">
        <v>439</v>
      </c>
      <c r="F27" s="185" t="s">
        <v>456</v>
      </c>
      <c r="G27" s="186">
        <v>42979</v>
      </c>
      <c r="H27" s="187" t="s">
        <v>449</v>
      </c>
      <c r="I27" s="188">
        <v>84.27</v>
      </c>
      <c r="J27" s="336"/>
    </row>
    <row r="28" spans="1:10" ht="15" x14ac:dyDescent="0.25">
      <c r="A28" s="332">
        <v>789</v>
      </c>
      <c r="B28" s="333" t="s">
        <v>1163</v>
      </c>
      <c r="C28" s="245" t="s">
        <v>1164</v>
      </c>
      <c r="D28" s="249" t="s">
        <v>1165</v>
      </c>
      <c r="E28" s="245" t="s">
        <v>1166</v>
      </c>
      <c r="F28" s="245" t="s">
        <v>1167</v>
      </c>
      <c r="G28" s="246">
        <v>43160</v>
      </c>
      <c r="H28" s="245" t="s">
        <v>1168</v>
      </c>
      <c r="I28" s="247">
        <v>121.12</v>
      </c>
      <c r="J28" s="334">
        <f t="shared" ref="J28" si="0">MEDIAN(I28:I30)</f>
        <v>121.12</v>
      </c>
    </row>
    <row r="29" spans="1:10" ht="15" x14ac:dyDescent="0.25">
      <c r="A29" s="332"/>
      <c r="B29" s="333"/>
      <c r="C29" s="245" t="s">
        <v>1169</v>
      </c>
      <c r="D29" s="245" t="s">
        <v>1160</v>
      </c>
      <c r="E29" s="245" t="s">
        <v>1161</v>
      </c>
      <c r="F29" s="245" t="s">
        <v>1162</v>
      </c>
      <c r="G29" s="246">
        <v>43160</v>
      </c>
      <c r="H29" s="245" t="s">
        <v>1168</v>
      </c>
      <c r="I29" s="247">
        <v>93.99</v>
      </c>
      <c r="J29" s="335"/>
    </row>
    <row r="30" spans="1:10" ht="15" x14ac:dyDescent="0.25">
      <c r="A30" s="332"/>
      <c r="B30" s="333"/>
      <c r="C30" s="245" t="s">
        <v>1170</v>
      </c>
      <c r="D30" s="250" t="s">
        <v>1171</v>
      </c>
      <c r="E30" s="245" t="s">
        <v>1172</v>
      </c>
      <c r="F30" s="245" t="s">
        <v>1173</v>
      </c>
      <c r="G30" s="246">
        <v>43160</v>
      </c>
      <c r="H30" s="245" t="s">
        <v>1168</v>
      </c>
      <c r="I30" s="247">
        <v>239.95</v>
      </c>
      <c r="J30" s="335"/>
    </row>
    <row r="31" spans="1:10" ht="15" x14ac:dyDescent="0.25">
      <c r="A31" s="332">
        <v>791</v>
      </c>
      <c r="B31" s="333" t="s">
        <v>1174</v>
      </c>
      <c r="C31" s="245" t="s">
        <v>1164</v>
      </c>
      <c r="D31" s="249" t="s">
        <v>1165</v>
      </c>
      <c r="E31" s="245" t="s">
        <v>1166</v>
      </c>
      <c r="F31" s="245" t="s">
        <v>1167</v>
      </c>
      <c r="G31" s="246">
        <v>43160</v>
      </c>
      <c r="H31" s="245" t="s">
        <v>1168</v>
      </c>
      <c r="I31" s="247">
        <v>70.92</v>
      </c>
      <c r="J31" s="334">
        <f t="shared" ref="J31" si="1">MEDIAN(I31:I33)</f>
        <v>79.53</v>
      </c>
    </row>
    <row r="32" spans="1:10" ht="15" x14ac:dyDescent="0.25">
      <c r="A32" s="332"/>
      <c r="B32" s="333"/>
      <c r="C32" s="245" t="s">
        <v>1175</v>
      </c>
      <c r="D32" s="245" t="s">
        <v>1176</v>
      </c>
      <c r="E32" s="245" t="s">
        <v>1177</v>
      </c>
      <c r="F32" s="245" t="s">
        <v>1178</v>
      </c>
      <c r="G32" s="246">
        <v>43160</v>
      </c>
      <c r="H32" s="245" t="s">
        <v>1168</v>
      </c>
      <c r="I32" s="247">
        <v>117.48</v>
      </c>
      <c r="J32" s="335"/>
    </row>
    <row r="33" spans="1:10" ht="15" x14ac:dyDescent="0.25">
      <c r="A33" s="332"/>
      <c r="B33" s="333"/>
      <c r="C33" s="245" t="s">
        <v>1169</v>
      </c>
      <c r="D33" s="245" t="s">
        <v>1160</v>
      </c>
      <c r="E33" s="245" t="s">
        <v>1161</v>
      </c>
      <c r="F33" s="245" t="s">
        <v>1162</v>
      </c>
      <c r="G33" s="246">
        <v>43160</v>
      </c>
      <c r="H33" s="245" t="s">
        <v>1168</v>
      </c>
      <c r="I33" s="247">
        <v>79.53</v>
      </c>
      <c r="J33" s="335"/>
    </row>
  </sheetData>
  <mergeCells count="32">
    <mergeCell ref="A10:A12"/>
    <mergeCell ref="B10:B12"/>
    <mergeCell ref="J10:J12"/>
    <mergeCell ref="A3:J3"/>
    <mergeCell ref="A1:J1"/>
    <mergeCell ref="A4:A6"/>
    <mergeCell ref="B4:B6"/>
    <mergeCell ref="J4:J6"/>
    <mergeCell ref="A7:A9"/>
    <mergeCell ref="B7:B9"/>
    <mergeCell ref="J7:J9"/>
    <mergeCell ref="A13:A15"/>
    <mergeCell ref="B13:B15"/>
    <mergeCell ref="J13:J15"/>
    <mergeCell ref="A16:A18"/>
    <mergeCell ref="B16:B18"/>
    <mergeCell ref="J16:J18"/>
    <mergeCell ref="A19:A21"/>
    <mergeCell ref="B19:B21"/>
    <mergeCell ref="J19:J21"/>
    <mergeCell ref="A22:A24"/>
    <mergeCell ref="B22:B24"/>
    <mergeCell ref="J22:J24"/>
    <mergeCell ref="A31:A33"/>
    <mergeCell ref="B31:B33"/>
    <mergeCell ref="J31:J33"/>
    <mergeCell ref="A25:A27"/>
    <mergeCell ref="B25:B27"/>
    <mergeCell ref="J25:J27"/>
    <mergeCell ref="A28:A30"/>
    <mergeCell ref="B28:B30"/>
    <mergeCell ref="J28:J30"/>
  </mergeCells>
  <pageMargins left="0.5" right="0.5" top="1.3129166666666667" bottom="1" header="0.5" footer="0.5"/>
  <pageSetup paperSize="8" scale="80" orientation="portrait" r:id="rId1"/>
  <headerFooter>
    <oddHeader>&amp;L&amp;G&amp;R&amp;G</oddHeader>
    <oddFooter>&amp;L&amp;9&amp;K01+048Superintendência Administrativa
Coordenadoria de Obras e Reformas.
Fone: 3613 5474 / 5431 – geobras@ses.mt.gov.br</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view="pageLayout" topLeftCell="A7" zoomScaleNormal="100" workbookViewId="0">
      <selection activeCell="H21" sqref="H21"/>
    </sheetView>
  </sheetViews>
  <sheetFormatPr defaultColWidth="9.125" defaultRowHeight="15" x14ac:dyDescent="0.25"/>
  <cols>
    <col min="1" max="1" width="12.75" style="5" customWidth="1"/>
    <col min="2" max="2" width="47.875" style="5" customWidth="1"/>
    <col min="3" max="3" width="15.125" style="5" customWidth="1"/>
    <col min="4" max="4" width="20" style="5" customWidth="1"/>
    <col min="5" max="16384" width="9.125" style="5"/>
  </cols>
  <sheetData>
    <row r="1" spans="1:4" ht="15.75" thickBot="1" x14ac:dyDescent="0.3">
      <c r="A1" s="346" t="s">
        <v>160</v>
      </c>
      <c r="B1" s="347"/>
      <c r="C1" s="347"/>
      <c r="D1" s="348"/>
    </row>
    <row r="2" spans="1:4" x14ac:dyDescent="0.25">
      <c r="A2" s="349" t="s">
        <v>161</v>
      </c>
      <c r="B2" s="351" t="s">
        <v>162</v>
      </c>
      <c r="C2" s="351" t="s">
        <v>163</v>
      </c>
      <c r="D2" s="353"/>
    </row>
    <row r="3" spans="1:4" ht="15.75" thickBot="1" x14ac:dyDescent="0.3">
      <c r="A3" s="350"/>
      <c r="B3" s="352"/>
      <c r="C3" s="6" t="s">
        <v>164</v>
      </c>
      <c r="D3" s="7" t="s">
        <v>165</v>
      </c>
    </row>
    <row r="4" spans="1:4" x14ac:dyDescent="0.25">
      <c r="A4" s="341" t="s">
        <v>166</v>
      </c>
      <c r="B4" s="342"/>
      <c r="C4" s="342"/>
      <c r="D4" s="343"/>
    </row>
    <row r="5" spans="1:4" x14ac:dyDescent="0.25">
      <c r="A5" s="8" t="s">
        <v>167</v>
      </c>
      <c r="B5" s="9" t="s">
        <v>168</v>
      </c>
      <c r="C5" s="10">
        <v>0</v>
      </c>
      <c r="D5" s="11">
        <v>0</v>
      </c>
    </row>
    <row r="6" spans="1:4" x14ac:dyDescent="0.25">
      <c r="A6" s="8" t="s">
        <v>169</v>
      </c>
      <c r="B6" s="9" t="s">
        <v>170</v>
      </c>
      <c r="C6" s="10">
        <v>1.4999999999999999E-2</v>
      </c>
      <c r="D6" s="11">
        <v>1.4999999999999999E-2</v>
      </c>
    </row>
    <row r="7" spans="1:4" x14ac:dyDescent="0.25">
      <c r="A7" s="8" t="s">
        <v>171</v>
      </c>
      <c r="B7" s="9" t="s">
        <v>172</v>
      </c>
      <c r="C7" s="10">
        <v>0.01</v>
      </c>
      <c r="D7" s="11">
        <v>0.01</v>
      </c>
    </row>
    <row r="8" spans="1:4" x14ac:dyDescent="0.25">
      <c r="A8" s="8" t="s">
        <v>173</v>
      </c>
      <c r="B8" s="9" t="s">
        <v>174</v>
      </c>
      <c r="C8" s="10">
        <v>2E-3</v>
      </c>
      <c r="D8" s="11">
        <v>2E-3</v>
      </c>
    </row>
    <row r="9" spans="1:4" x14ac:dyDescent="0.25">
      <c r="A9" s="8" t="s">
        <v>175</v>
      </c>
      <c r="B9" s="9" t="s">
        <v>176</v>
      </c>
      <c r="C9" s="10">
        <v>6.0000000000000001E-3</v>
      </c>
      <c r="D9" s="11">
        <v>6.0000000000000001E-3</v>
      </c>
    </row>
    <row r="10" spans="1:4" x14ac:dyDescent="0.25">
      <c r="A10" s="8" t="s">
        <v>177</v>
      </c>
      <c r="B10" s="9" t="s">
        <v>178</v>
      </c>
      <c r="C10" s="10">
        <v>2.5000000000000001E-2</v>
      </c>
      <c r="D10" s="11">
        <v>2.5000000000000001E-2</v>
      </c>
    </row>
    <row r="11" spans="1:4" x14ac:dyDescent="0.25">
      <c r="A11" s="8" t="s">
        <v>179</v>
      </c>
      <c r="B11" s="9" t="s">
        <v>180</v>
      </c>
      <c r="C11" s="10">
        <v>0.03</v>
      </c>
      <c r="D11" s="11">
        <v>0.03</v>
      </c>
    </row>
    <row r="12" spans="1:4" x14ac:dyDescent="0.25">
      <c r="A12" s="8" t="s">
        <v>181</v>
      </c>
      <c r="B12" s="9" t="s">
        <v>182</v>
      </c>
      <c r="C12" s="10">
        <v>0.08</v>
      </c>
      <c r="D12" s="11">
        <v>0.08</v>
      </c>
    </row>
    <row r="13" spans="1:4" x14ac:dyDescent="0.25">
      <c r="A13" s="8" t="s">
        <v>183</v>
      </c>
      <c r="B13" s="9" t="s">
        <v>184</v>
      </c>
      <c r="C13" s="10">
        <v>0</v>
      </c>
      <c r="D13" s="11">
        <v>0</v>
      </c>
    </row>
    <row r="14" spans="1:4" x14ac:dyDescent="0.25">
      <c r="A14" s="12" t="s">
        <v>185</v>
      </c>
      <c r="B14" s="13" t="s">
        <v>86</v>
      </c>
      <c r="C14" s="14">
        <v>0.16800000000000001</v>
      </c>
      <c r="D14" s="15">
        <v>0.16800000000000001</v>
      </c>
    </row>
    <row r="15" spans="1:4" x14ac:dyDescent="0.25">
      <c r="A15" s="341" t="s">
        <v>186</v>
      </c>
      <c r="B15" s="342"/>
      <c r="C15" s="342"/>
      <c r="D15" s="343"/>
    </row>
    <row r="16" spans="1:4" x14ac:dyDescent="0.25">
      <c r="A16" s="8" t="s">
        <v>187</v>
      </c>
      <c r="B16" s="9" t="s">
        <v>188</v>
      </c>
      <c r="C16" s="10">
        <v>0.1777</v>
      </c>
      <c r="D16" s="16" t="s">
        <v>189</v>
      </c>
    </row>
    <row r="17" spans="1:10" x14ac:dyDescent="0.25">
      <c r="A17" s="8" t="s">
        <v>190</v>
      </c>
      <c r="B17" s="9" t="s">
        <v>191</v>
      </c>
      <c r="C17" s="10">
        <v>3.6700000000000003E-2</v>
      </c>
      <c r="D17" s="16" t="s">
        <v>189</v>
      </c>
    </row>
    <row r="18" spans="1:10" x14ac:dyDescent="0.25">
      <c r="A18" s="8" t="s">
        <v>192</v>
      </c>
      <c r="B18" s="9" t="s">
        <v>193</v>
      </c>
      <c r="C18" s="10">
        <v>9.1999999999999998E-3</v>
      </c>
      <c r="D18" s="11">
        <v>7.0000000000000001E-3</v>
      </c>
    </row>
    <row r="19" spans="1:10" x14ac:dyDescent="0.25">
      <c r="A19" s="8" t="s">
        <v>194</v>
      </c>
      <c r="B19" s="9" t="s">
        <v>195</v>
      </c>
      <c r="C19" s="10">
        <v>0.1103</v>
      </c>
      <c r="D19" s="11">
        <v>8.3299999999999999E-2</v>
      </c>
    </row>
    <row r="20" spans="1:10" x14ac:dyDescent="0.25">
      <c r="A20" s="8" t="s">
        <v>196</v>
      </c>
      <c r="B20" s="9" t="s">
        <v>197</v>
      </c>
      <c r="C20" s="10">
        <v>6.9999999999999999E-4</v>
      </c>
      <c r="D20" s="11">
        <v>5.0000000000000001E-4</v>
      </c>
    </row>
    <row r="21" spans="1:10" x14ac:dyDescent="0.25">
      <c r="A21" s="8" t="s">
        <v>198</v>
      </c>
      <c r="B21" s="9" t="s">
        <v>199</v>
      </c>
      <c r="C21" s="10">
        <v>7.4000000000000003E-3</v>
      </c>
      <c r="D21" s="11">
        <v>5.5999999999999999E-3</v>
      </c>
    </row>
    <row r="22" spans="1:10" x14ac:dyDescent="0.25">
      <c r="A22" s="8" t="s">
        <v>200</v>
      </c>
      <c r="B22" s="9" t="s">
        <v>201</v>
      </c>
      <c r="C22" s="10">
        <v>1.0999999999999999E-2</v>
      </c>
      <c r="D22" s="16" t="s">
        <v>189</v>
      </c>
    </row>
    <row r="23" spans="1:10" x14ac:dyDescent="0.25">
      <c r="A23" s="8" t="s">
        <v>202</v>
      </c>
      <c r="B23" s="9" t="s">
        <v>203</v>
      </c>
      <c r="C23" s="10">
        <v>1.1000000000000001E-3</v>
      </c>
      <c r="D23" s="11">
        <v>8.0000000000000004E-4</v>
      </c>
    </row>
    <row r="24" spans="1:10" x14ac:dyDescent="0.25">
      <c r="A24" s="8" t="s">
        <v>204</v>
      </c>
      <c r="B24" s="9" t="s">
        <v>205</v>
      </c>
      <c r="C24" s="10">
        <v>0.13200000000000001</v>
      </c>
      <c r="D24" s="11">
        <v>9.9699999999999997E-2</v>
      </c>
    </row>
    <row r="25" spans="1:10" x14ac:dyDescent="0.25">
      <c r="A25" s="8" t="s">
        <v>206</v>
      </c>
      <c r="B25" s="9" t="s">
        <v>207</v>
      </c>
      <c r="C25" s="10">
        <v>2.9999999999999997E-4</v>
      </c>
      <c r="D25" s="11">
        <v>2.0000000000000001E-4</v>
      </c>
      <c r="J25" s="17"/>
    </row>
    <row r="26" spans="1:10" x14ac:dyDescent="0.25">
      <c r="A26" s="12" t="s">
        <v>208</v>
      </c>
      <c r="B26" s="13" t="s">
        <v>86</v>
      </c>
      <c r="C26" s="14">
        <f>SUM(C16:C25)</f>
        <v>0.48640000000000005</v>
      </c>
      <c r="D26" s="15">
        <v>0.1971</v>
      </c>
    </row>
    <row r="27" spans="1:10" x14ac:dyDescent="0.25">
      <c r="A27" s="341" t="s">
        <v>209</v>
      </c>
      <c r="B27" s="342"/>
      <c r="C27" s="342"/>
      <c r="D27" s="343"/>
    </row>
    <row r="28" spans="1:10" x14ac:dyDescent="0.25">
      <c r="A28" s="8" t="s">
        <v>210</v>
      </c>
      <c r="B28" s="9" t="s">
        <v>211</v>
      </c>
      <c r="C28" s="10">
        <v>7.9399999999999998E-2</v>
      </c>
      <c r="D28" s="11">
        <v>0.06</v>
      </c>
      <c r="J28" s="18"/>
    </row>
    <row r="29" spans="1:10" x14ac:dyDescent="0.25">
      <c r="A29" s="8" t="s">
        <v>212</v>
      </c>
      <c r="B29" s="9" t="s">
        <v>213</v>
      </c>
      <c r="C29" s="10">
        <v>1.9E-3</v>
      </c>
      <c r="D29" s="11">
        <v>1.4E-3</v>
      </c>
    </row>
    <row r="30" spans="1:10" x14ac:dyDescent="0.25">
      <c r="A30" s="8" t="s">
        <v>214</v>
      </c>
      <c r="B30" s="9" t="s">
        <v>215</v>
      </c>
      <c r="C30" s="10">
        <v>8.8999999999999999E-3</v>
      </c>
      <c r="D30" s="11">
        <v>6.7000000000000002E-3</v>
      </c>
    </row>
    <row r="31" spans="1:10" x14ac:dyDescent="0.25">
      <c r="A31" s="8" t="s">
        <v>216</v>
      </c>
      <c r="B31" s="9" t="s">
        <v>217</v>
      </c>
      <c r="C31" s="10">
        <v>4.8300000000000003E-2</v>
      </c>
      <c r="D31" s="11">
        <v>3.6499999999999998E-2</v>
      </c>
    </row>
    <row r="32" spans="1:10" x14ac:dyDescent="0.25">
      <c r="A32" s="8" t="s">
        <v>218</v>
      </c>
      <c r="B32" s="9" t="s">
        <v>219</v>
      </c>
      <c r="C32" s="10">
        <v>6.7000000000000002E-3</v>
      </c>
      <c r="D32" s="11">
        <v>5.0000000000000001E-3</v>
      </c>
    </row>
    <row r="33" spans="1:4" x14ac:dyDescent="0.25">
      <c r="A33" s="12" t="s">
        <v>220</v>
      </c>
      <c r="B33" s="13" t="s">
        <v>86</v>
      </c>
      <c r="C33" s="14">
        <f>SUM(C28:C32)</f>
        <v>0.14520000000000002</v>
      </c>
      <c r="D33" s="15">
        <f>SUM(D28:D32)</f>
        <v>0.1096</v>
      </c>
    </row>
    <row r="34" spans="1:4" x14ac:dyDescent="0.25">
      <c r="A34" s="341" t="s">
        <v>221</v>
      </c>
      <c r="B34" s="342"/>
      <c r="C34" s="342"/>
      <c r="D34" s="343"/>
    </row>
    <row r="35" spans="1:4" x14ac:dyDescent="0.25">
      <c r="A35" s="8" t="s">
        <v>222</v>
      </c>
      <c r="B35" s="9" t="s">
        <v>223</v>
      </c>
      <c r="C35" s="10">
        <v>8.1699999999999995E-2</v>
      </c>
      <c r="D35" s="11">
        <v>3.3099999999999997E-2</v>
      </c>
    </row>
    <row r="36" spans="1:4" ht="24" x14ac:dyDescent="0.25">
      <c r="A36" s="8" t="s">
        <v>224</v>
      </c>
      <c r="B36" s="9" t="s">
        <v>225</v>
      </c>
      <c r="C36" s="10">
        <v>6.7000000000000002E-3</v>
      </c>
      <c r="D36" s="11">
        <v>5.0000000000000001E-3</v>
      </c>
    </row>
    <row r="37" spans="1:4" x14ac:dyDescent="0.25">
      <c r="A37" s="12" t="s">
        <v>226</v>
      </c>
      <c r="B37" s="13" t="s">
        <v>86</v>
      </c>
      <c r="C37" s="14">
        <f>SUM(C35:C36)</f>
        <v>8.8399999999999992E-2</v>
      </c>
      <c r="D37" s="15">
        <f>SUM(D35:D36)</f>
        <v>3.8099999999999995E-2</v>
      </c>
    </row>
    <row r="38" spans="1:4" ht="15.75" thickBot="1" x14ac:dyDescent="0.3">
      <c r="A38" s="344" t="s">
        <v>227</v>
      </c>
      <c r="B38" s="345"/>
      <c r="C38" s="19">
        <f>C14+C26+C33+C37</f>
        <v>0.88800000000000012</v>
      </c>
      <c r="D38" s="19">
        <f>D14+D26+D33+D37</f>
        <v>0.51280000000000003</v>
      </c>
    </row>
  </sheetData>
  <mergeCells count="9">
    <mergeCell ref="A27:D27"/>
    <mergeCell ref="A34:D34"/>
    <mergeCell ref="A38:B38"/>
    <mergeCell ref="A1:D1"/>
    <mergeCell ref="A2:A3"/>
    <mergeCell ref="B2:B3"/>
    <mergeCell ref="C2:D2"/>
    <mergeCell ref="A4:D4"/>
    <mergeCell ref="A15:D15"/>
  </mergeCells>
  <pageMargins left="0.51181102362204722" right="0.51181102362204722" top="1.1182291666666666" bottom="0.78740157480314965" header="0.31496062992125984" footer="0.31496062992125984"/>
  <pageSetup paperSize="9" scale="95" orientation="portrait" r:id="rId1"/>
  <headerFooter>
    <oddHeader>&amp;L&amp;G&amp;R&amp;G</oddHeader>
    <oddFooter>&amp;L&amp;9&amp;K01+049Superintendência Administrativa
Coordenadoria de Obras e Reformas.
Fone: 3613 5474 / 5431 – geobras@ses.mt.gov.br</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87"/>
  <sheetViews>
    <sheetView showGridLines="0" showWhiteSpace="0" view="pageBreakPreview" zoomScale="96" zoomScaleNormal="100" zoomScaleSheetLayoutView="96" workbookViewId="0">
      <selection activeCell="C40" sqref="C40"/>
    </sheetView>
  </sheetViews>
  <sheetFormatPr defaultColWidth="9.125" defaultRowHeight="12.75" outlineLevelRow="1" x14ac:dyDescent="0.25"/>
  <cols>
    <col min="1" max="1" width="10.75" style="24" customWidth="1"/>
    <col min="2" max="2" width="55.875" style="21" customWidth="1"/>
    <col min="3" max="3" width="12.75" style="21" customWidth="1"/>
    <col min="4" max="4" width="17.375" style="24" customWidth="1"/>
    <col min="5" max="5" width="11.125" style="21" customWidth="1"/>
    <col min="6" max="6" width="9.125" style="21"/>
    <col min="7" max="7" width="20.75" style="63" customWidth="1"/>
    <col min="8" max="16384" width="9.125" style="21"/>
  </cols>
  <sheetData>
    <row r="1" spans="1:7" ht="46.5" customHeight="1" x14ac:dyDescent="0.25">
      <c r="A1" s="20" t="s">
        <v>228</v>
      </c>
      <c r="B1" s="354" t="s">
        <v>1204</v>
      </c>
      <c r="C1" s="354"/>
      <c r="D1" s="354"/>
    </row>
    <row r="2" spans="1:7" s="45" customFormat="1" x14ac:dyDescent="0.25">
      <c r="A2" s="56" t="s">
        <v>229</v>
      </c>
      <c r="B2" s="57" t="s">
        <v>243</v>
      </c>
      <c r="C2" s="57"/>
      <c r="D2" s="58"/>
      <c r="G2" s="169"/>
    </row>
    <row r="3" spans="1:7" s="45" customFormat="1" x14ac:dyDescent="0.25">
      <c r="A3" s="59" t="s">
        <v>232</v>
      </c>
      <c r="B3" s="60" t="s">
        <v>356</v>
      </c>
      <c r="C3" s="60"/>
      <c r="D3" s="61"/>
      <c r="G3" s="169"/>
    </row>
    <row r="4" spans="1:7" x14ac:dyDescent="0.25">
      <c r="A4" s="22" t="s">
        <v>230</v>
      </c>
      <c r="B4" s="26">
        <f>'Planilha Orçamentária '!F2</f>
        <v>0.28349999999999997</v>
      </c>
      <c r="C4" s="25"/>
      <c r="D4" s="62"/>
    </row>
    <row r="5" spans="1:7" x14ac:dyDescent="0.25">
      <c r="A5" s="22" t="s">
        <v>244</v>
      </c>
      <c r="B5" s="166" t="s">
        <v>739</v>
      </c>
      <c r="C5" s="25" t="s">
        <v>245</v>
      </c>
      <c r="D5" s="63" t="s">
        <v>738</v>
      </c>
    </row>
    <row r="6" spans="1:7" ht="13.5" thickBot="1" x14ac:dyDescent="0.3">
      <c r="A6" s="29"/>
      <c r="B6" s="64"/>
      <c r="C6" s="30"/>
      <c r="D6" s="31"/>
    </row>
    <row r="7" spans="1:7" ht="13.5" thickTop="1" x14ac:dyDescent="0.25">
      <c r="A7" s="355" t="s">
        <v>246</v>
      </c>
      <c r="B7" s="355"/>
      <c r="C7" s="355"/>
      <c r="D7" s="355"/>
    </row>
    <row r="8" spans="1:7" s="24" customFormat="1" x14ac:dyDescent="0.25">
      <c r="A8" s="65" t="s">
        <v>235</v>
      </c>
      <c r="B8" s="65" t="s">
        <v>162</v>
      </c>
      <c r="C8" s="66" t="s">
        <v>237</v>
      </c>
      <c r="D8" s="197" t="s">
        <v>236</v>
      </c>
      <c r="G8" s="63"/>
    </row>
    <row r="9" spans="1:7" s="24" customFormat="1" outlineLevel="1" x14ac:dyDescent="0.25">
      <c r="A9" s="24">
        <v>1</v>
      </c>
      <c r="B9" s="36" t="str">
        <f>'Planilha Orçamentária '!D7</f>
        <v>ADMINISTRAÇÃO DE OBRA</v>
      </c>
      <c r="C9" s="67">
        <f t="shared" ref="C9:C27" si="0">D9/$D$28</f>
        <v>5.431762690671104E-2</v>
      </c>
      <c r="D9" s="198">
        <f>'Planilha Orçamentária '!I7</f>
        <v>28214.3</v>
      </c>
      <c r="G9" s="63"/>
    </row>
    <row r="10" spans="1:7" s="24" customFormat="1" outlineLevel="1" x14ac:dyDescent="0.25">
      <c r="A10" s="24">
        <v>2</v>
      </c>
      <c r="B10" s="36" t="str">
        <f>'Planilha Orçamentária '!D9</f>
        <v>SERVIÇOS PRELIMINARES</v>
      </c>
      <c r="C10" s="67">
        <f t="shared" si="0"/>
        <v>7.0492918463301496E-2</v>
      </c>
      <c r="D10" s="198">
        <f>'Planilha Orçamentária '!I9</f>
        <v>36616.26</v>
      </c>
      <c r="E10" s="68"/>
      <c r="G10" s="63"/>
    </row>
    <row r="11" spans="1:7" outlineLevel="1" x14ac:dyDescent="0.25">
      <c r="A11" s="24">
        <v>3</v>
      </c>
      <c r="B11" s="63" t="str">
        <f>'Planilha Orçamentária '!D15</f>
        <v>INSTALAÇÕES PROVISÓRIAS</v>
      </c>
      <c r="C11" s="67">
        <f t="shared" si="0"/>
        <v>5.1533546033718576E-2</v>
      </c>
      <c r="D11" s="77">
        <f>'Planilha Orçamentária '!I15</f>
        <v>26768.159999999996</v>
      </c>
      <c r="E11" s="68"/>
    </row>
    <row r="12" spans="1:7" outlineLevel="1" x14ac:dyDescent="0.25">
      <c r="A12" s="24">
        <v>4</v>
      </c>
      <c r="B12" s="63" t="str">
        <f>'Planilha Orçamentária '!D23</f>
        <v>MÁQUINAS E FERRAMENTAS</v>
      </c>
      <c r="C12" s="67">
        <f t="shared" si="0"/>
        <v>3.9751131885950378E-3</v>
      </c>
      <c r="D12" s="77">
        <f>'Planilha Orçamentária '!I23</f>
        <v>2064.8000000000002</v>
      </c>
      <c r="E12" s="68"/>
    </row>
    <row r="13" spans="1:7" outlineLevel="1" x14ac:dyDescent="0.25">
      <c r="A13" s="24">
        <v>5</v>
      </c>
      <c r="B13" s="63" t="str">
        <f>'Planilha Orçamentária '!D25</f>
        <v>MOVIMENTAÇÃO DE TERRA</v>
      </c>
      <c r="C13" s="67">
        <f t="shared" si="0"/>
        <v>6.6486501835900493E-3</v>
      </c>
      <c r="D13" s="77">
        <f>'Planilha Orçamentária '!I25</f>
        <v>3453.52</v>
      </c>
      <c r="E13" s="69"/>
    </row>
    <row r="14" spans="1:7" outlineLevel="1" x14ac:dyDescent="0.25">
      <c r="A14" s="24">
        <v>6</v>
      </c>
      <c r="B14" s="63" t="str">
        <f>'Planilha Orçamentária '!D27</f>
        <v>LIMPEZA DE OBRA</v>
      </c>
      <c r="C14" s="67">
        <f t="shared" si="0"/>
        <v>4.463362126015593E-2</v>
      </c>
      <c r="D14" s="77">
        <f>'Planilha Orçamentária '!I27</f>
        <v>23184.12</v>
      </c>
      <c r="E14" s="69"/>
    </row>
    <row r="15" spans="1:7" outlineLevel="1" x14ac:dyDescent="0.25">
      <c r="A15" s="24">
        <v>7</v>
      </c>
      <c r="B15" s="63" t="str">
        <f>'Planilha Orçamentária '!D30</f>
        <v>INFRA-ESTRUTURA</v>
      </c>
      <c r="C15" s="67">
        <f t="shared" si="0"/>
        <v>3.4547041069399403E-2</v>
      </c>
      <c r="D15" s="77">
        <f>'Planilha Orçamentária '!I30</f>
        <v>17944.830000000002</v>
      </c>
      <c r="E15" s="69"/>
    </row>
    <row r="16" spans="1:7" outlineLevel="1" x14ac:dyDescent="0.25">
      <c r="A16" s="24">
        <v>8</v>
      </c>
      <c r="B16" s="63" t="str">
        <f>'Planilha Orçamentária '!D42</f>
        <v>ALVENARIA</v>
      </c>
      <c r="C16" s="67">
        <f t="shared" si="0"/>
        <v>6.9977451320601805E-2</v>
      </c>
      <c r="D16" s="77">
        <f>'Planilha Orçamentária '!I42</f>
        <v>36348.51</v>
      </c>
      <c r="E16" s="69"/>
    </row>
    <row r="17" spans="1:7" outlineLevel="1" x14ac:dyDescent="0.25">
      <c r="A17" s="24">
        <v>9</v>
      </c>
      <c r="B17" s="63" t="str">
        <f>'Planilha Orçamentária '!D50</f>
        <v>ESQUADRIAS E FERRAGENS</v>
      </c>
      <c r="C17" s="67">
        <f t="shared" si="0"/>
        <v>2.6502827368561896E-2</v>
      </c>
      <c r="D17" s="77">
        <f>'Planilha Orçamentária '!I50</f>
        <v>13766.41</v>
      </c>
      <c r="E17" s="69"/>
    </row>
    <row r="18" spans="1:7" outlineLevel="1" x14ac:dyDescent="0.25">
      <c r="A18" s="24">
        <v>10</v>
      </c>
      <c r="B18" s="63" t="str">
        <f>'Planilha Orçamentária '!D54</f>
        <v>COBERTURA</v>
      </c>
      <c r="C18" s="67">
        <f t="shared" si="0"/>
        <v>0.27904976929115327</v>
      </c>
      <c r="D18" s="77">
        <f>'Planilha Orçamentária '!I54</f>
        <v>144947.31</v>
      </c>
      <c r="E18" s="69"/>
    </row>
    <row r="19" spans="1:7" outlineLevel="1" x14ac:dyDescent="0.25">
      <c r="A19" s="24">
        <v>11</v>
      </c>
      <c r="B19" s="170" t="str">
        <f>'Planilha Orçamentária '!D65</f>
        <v>IMPERMEABILIZAÇÃO</v>
      </c>
      <c r="C19" s="67">
        <f t="shared" si="0"/>
        <v>3.3125814892909422E-3</v>
      </c>
      <c r="D19" s="77">
        <f>'Planilha Orçamentária '!I65</f>
        <v>1720.66</v>
      </c>
      <c r="E19" s="69"/>
      <c r="G19" s="170"/>
    </row>
    <row r="20" spans="1:7" outlineLevel="1" x14ac:dyDescent="0.25">
      <c r="A20" s="24">
        <v>12</v>
      </c>
      <c r="B20" s="170" t="str">
        <f>'Planilha Orçamentária '!D67</f>
        <v>REVESTIMENTO</v>
      </c>
      <c r="C20" s="67">
        <f t="shared" si="0"/>
        <v>5.451809597699795E-2</v>
      </c>
      <c r="D20" s="77">
        <f>'Planilha Orçamentária '!I67</f>
        <v>28318.43</v>
      </c>
      <c r="E20" s="69"/>
      <c r="G20" s="170"/>
    </row>
    <row r="21" spans="1:7" outlineLevel="1" x14ac:dyDescent="0.25">
      <c r="A21" s="24">
        <v>13</v>
      </c>
      <c r="B21" s="170" t="str">
        <f>'Planilha Orçamentária '!D71</f>
        <v>PINTURA</v>
      </c>
      <c r="C21" s="67">
        <f t="shared" si="0"/>
        <v>4.0951597587170978E-2</v>
      </c>
      <c r="D21" s="77">
        <f>'Planilha Orçamentária '!I71</f>
        <v>21271.559999999998</v>
      </c>
      <c r="E21" s="69"/>
      <c r="G21" s="170"/>
    </row>
    <row r="22" spans="1:7" outlineLevel="1" x14ac:dyDescent="0.25">
      <c r="A22" s="24">
        <v>14</v>
      </c>
      <c r="B22" s="170" t="str">
        <f>'Planilha Orçamentária '!D79</f>
        <v>PAVIMENTAÇÃO</v>
      </c>
      <c r="C22" s="67">
        <f t="shared" si="0"/>
        <v>5.8789552236650923E-2</v>
      </c>
      <c r="D22" s="77">
        <f>'Planilha Orçamentária '!I79</f>
        <v>30537.16</v>
      </c>
      <c r="E22" s="69"/>
      <c r="G22" s="170"/>
    </row>
    <row r="23" spans="1:7" outlineLevel="1" x14ac:dyDescent="0.25">
      <c r="A23" s="24">
        <v>15</v>
      </c>
      <c r="B23" s="63" t="str">
        <f>'Planilha Orçamentária '!D84</f>
        <v>LOÇAS E METAIS</v>
      </c>
      <c r="C23" s="67">
        <f t="shared" si="0"/>
        <v>3.0099238254111347E-3</v>
      </c>
      <c r="D23" s="77">
        <f>'Planilha Orçamentária '!I84</f>
        <v>1563.45</v>
      </c>
      <c r="E23" s="69"/>
    </row>
    <row r="24" spans="1:7" outlineLevel="1" x14ac:dyDescent="0.25">
      <c r="A24" s="24">
        <v>16</v>
      </c>
      <c r="B24" s="63" t="str">
        <f>'Planilha Orçamentária '!D92</f>
        <v>INSTALAÇÕES HIDROSSANITÁRIAS</v>
      </c>
      <c r="C24" s="67">
        <f t="shared" si="0"/>
        <v>3.0984628875689647E-3</v>
      </c>
      <c r="D24" s="77">
        <f>'Planilha Orçamentária '!I92</f>
        <v>1609.4400000000003</v>
      </c>
      <c r="E24" s="69"/>
    </row>
    <row r="25" spans="1:7" outlineLevel="1" x14ac:dyDescent="0.25">
      <c r="A25" s="24">
        <v>17</v>
      </c>
      <c r="B25" s="63" t="str">
        <f>'Planilha Orçamentária '!D117</f>
        <v>INSTALAÇÕES ELÉTRICAS</v>
      </c>
      <c r="C25" s="67">
        <f t="shared" si="0"/>
        <v>5.1979918439718026E-2</v>
      </c>
      <c r="D25" s="77">
        <f>'Planilha Orçamentária '!I117</f>
        <v>27000.02</v>
      </c>
      <c r="E25" s="69"/>
    </row>
    <row r="26" spans="1:7" outlineLevel="1" x14ac:dyDescent="0.25">
      <c r="A26" s="24">
        <v>18</v>
      </c>
      <c r="B26" s="170" t="str">
        <f>'Planilha Orçamentária '!D143</f>
        <v>COMPLEMENTARES</v>
      </c>
      <c r="C26" s="67">
        <f t="shared" si="0"/>
        <v>0.14197890290687856</v>
      </c>
      <c r="D26" s="77">
        <f>'Planilha Orçamentária '!I143</f>
        <v>73748.350000000006</v>
      </c>
      <c r="E26" s="69"/>
      <c r="G26" s="170"/>
    </row>
    <row r="27" spans="1:7" ht="13.5" outlineLevel="1" thickBot="1" x14ac:dyDescent="0.3">
      <c r="A27" s="24">
        <v>19</v>
      </c>
      <c r="B27" s="63" t="str">
        <f>'Planilha Orçamentária '!D162</f>
        <v>LIMPEZA FINAL DE OBRA</v>
      </c>
      <c r="C27" s="67">
        <f t="shared" si="0"/>
        <v>6.8239956452411711E-4</v>
      </c>
      <c r="D27" s="77">
        <f>'Planilha Orçamentária '!I162</f>
        <v>354.46000000000004</v>
      </c>
      <c r="E27" s="69"/>
    </row>
    <row r="28" spans="1:7" ht="13.5" thickTop="1" x14ac:dyDescent="0.25">
      <c r="A28" s="70"/>
      <c r="B28" s="71" t="s">
        <v>241</v>
      </c>
      <c r="C28" s="72">
        <f>SUM(C9:C27)</f>
        <v>1</v>
      </c>
      <c r="D28" s="73">
        <f>SUM(D9:D27)</f>
        <v>519431.74999999994</v>
      </c>
    </row>
    <row r="29" spans="1:7" x14ac:dyDescent="0.25">
      <c r="A29" s="356" t="str">
        <f>'Planilha Orçamentária '!A167:I167</f>
        <v>(Quinhentos e dezenove mil, quatrocentos e trinta e um reais e setenta e cinco centavos)</v>
      </c>
      <c r="B29" s="356"/>
      <c r="C29" s="356"/>
      <c r="D29" s="356"/>
    </row>
    <row r="30" spans="1:7" x14ac:dyDescent="0.25">
      <c r="A30" s="74"/>
      <c r="B30" s="74"/>
      <c r="C30" s="74"/>
      <c r="D30" s="75"/>
    </row>
    <row r="31" spans="1:7" x14ac:dyDescent="0.25">
      <c r="A31" s="21"/>
      <c r="D31" s="21"/>
    </row>
    <row r="32" spans="1:7" x14ac:dyDescent="0.25">
      <c r="A32" s="21"/>
      <c r="D32" s="21"/>
    </row>
    <row r="41" spans="1:4" x14ac:dyDescent="0.25">
      <c r="A41" s="21"/>
      <c r="D41" s="21"/>
    </row>
    <row r="42" spans="1:4" x14ac:dyDescent="0.25">
      <c r="A42" s="21"/>
      <c r="D42" s="21"/>
    </row>
    <row r="57" spans="1:4" x14ac:dyDescent="0.25">
      <c r="A57" s="21"/>
      <c r="D57" s="21"/>
    </row>
    <row r="58" spans="1:4" x14ac:dyDescent="0.25">
      <c r="A58" s="21"/>
      <c r="D58" s="21"/>
    </row>
    <row r="77" spans="3:4" x14ac:dyDescent="0.25">
      <c r="C77" s="76"/>
      <c r="D77" s="76"/>
    </row>
    <row r="78" spans="3:4" x14ac:dyDescent="0.25">
      <c r="C78" s="76"/>
      <c r="D78" s="76"/>
    </row>
    <row r="79" spans="3:4" x14ac:dyDescent="0.25">
      <c r="C79" s="76"/>
      <c r="D79" s="76"/>
    </row>
    <row r="80" spans="3:4" x14ac:dyDescent="0.25">
      <c r="C80" s="76"/>
      <c r="D80" s="77"/>
    </row>
    <row r="81" spans="3:4" x14ac:dyDescent="0.25">
      <c r="C81" s="76"/>
      <c r="D81" s="77"/>
    </row>
    <row r="82" spans="3:4" x14ac:dyDescent="0.25">
      <c r="C82" s="76"/>
      <c r="D82" s="77"/>
    </row>
    <row r="83" spans="3:4" x14ac:dyDescent="0.25">
      <c r="C83" s="76"/>
      <c r="D83" s="77"/>
    </row>
    <row r="84" spans="3:4" x14ac:dyDescent="0.25">
      <c r="C84" s="76"/>
      <c r="D84" s="77"/>
    </row>
    <row r="85" spans="3:4" x14ac:dyDescent="0.25">
      <c r="C85" s="76"/>
      <c r="D85" s="77"/>
    </row>
    <row r="86" spans="3:4" x14ac:dyDescent="0.25">
      <c r="C86" s="76"/>
      <c r="D86" s="77"/>
    </row>
    <row r="87" spans="3:4" x14ac:dyDescent="0.25">
      <c r="C87" s="76"/>
      <c r="D87" s="77"/>
    </row>
  </sheetData>
  <mergeCells count="3">
    <mergeCell ref="B1:D1"/>
    <mergeCell ref="A7:D7"/>
    <mergeCell ref="A29:D29"/>
  </mergeCells>
  <pageMargins left="0.51181102362204722" right="0.51181102362204722" top="1.1875" bottom="0.9055118110236221" header="0.31496062992125984" footer="0.31496062992125984"/>
  <pageSetup paperSize="9" scale="95" orientation="portrait" r:id="rId1"/>
  <headerFooter>
    <oddHeader>&amp;L&amp;G&amp;R&amp;G</oddHeader>
    <oddFooter xml:space="preserve">&amp;L&amp;9&amp;K00-045
Superintendência Administrativa
Coordenadoria de Obras e Reformas.
Fone: 3613 5474 / 5431 – geobras@ses.mt.gov.br&amp;C&amp;9&amp;K00-045&amp;P / &amp;N&amp;R&amp;7&amp;K00-045&amp;A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66"/>
  <sheetViews>
    <sheetView showGridLines="0" view="pageBreakPreview" topLeftCell="A133" zoomScale="80" zoomScaleNormal="85" zoomScaleSheetLayoutView="80" workbookViewId="0">
      <selection activeCell="K154" sqref="K154:K166"/>
    </sheetView>
  </sheetViews>
  <sheetFormatPr defaultColWidth="0" defaultRowHeight="20.100000000000001" customHeight="1" x14ac:dyDescent="0.25"/>
  <cols>
    <col min="1" max="1" width="40.25" style="138" bestFit="1" customWidth="1"/>
    <col min="2" max="2" width="26.25" style="138" hidden="1" customWidth="1"/>
    <col min="3" max="3" width="5.25" style="138" hidden="1" customWidth="1"/>
    <col min="4" max="4" width="18.625" style="138" hidden="1" customWidth="1"/>
    <col min="5" max="5" width="10" style="165" customWidth="1"/>
    <col min="6" max="6" width="14" style="138" bestFit="1" customWidth="1"/>
    <col min="7" max="7" width="10" style="138" customWidth="1"/>
    <col min="8" max="8" width="14.875" style="138" bestFit="1" customWidth="1"/>
    <col min="9" max="9" width="10" style="138" customWidth="1"/>
    <col min="10" max="10" width="20.375" style="165" bestFit="1" customWidth="1"/>
    <col min="11" max="11" width="6.625" style="292" customWidth="1"/>
    <col min="12" max="12" width="3.875" style="292" customWidth="1"/>
    <col min="13" max="13" width="3" style="292" customWidth="1"/>
    <col min="14" max="14" width="31.375" style="292" customWidth="1"/>
    <col min="15" max="15" width="6.375" style="292" customWidth="1"/>
    <col min="16" max="16" width="3.75" style="292" customWidth="1"/>
    <col min="17" max="17" width="5.875" style="292" customWidth="1"/>
    <col min="18" max="18" width="4.625" style="292" customWidth="1"/>
    <col min="19" max="19" width="7.375" style="138" customWidth="1"/>
    <col min="20" max="20" width="2.375" style="138" customWidth="1"/>
    <col min="21" max="21" width="8.625" style="138" bestFit="1" customWidth="1"/>
    <col min="22" max="22" width="10" style="138" bestFit="1" customWidth="1"/>
    <col min="23" max="23" width="23" style="138" bestFit="1" customWidth="1"/>
    <col min="24" max="24" width="4.875" style="138" customWidth="1"/>
    <col min="25" max="25" width="10.125" style="138" customWidth="1"/>
    <col min="26" max="26" width="8.125" style="138" customWidth="1"/>
    <col min="27" max="27" width="8.75" style="138" customWidth="1"/>
    <col min="28" max="28" width="7.25" style="138" customWidth="1"/>
    <col min="29" max="29" width="10" style="138" customWidth="1"/>
    <col min="30" max="30" width="5.875" style="138" customWidth="1"/>
    <col min="31" max="31" width="7" style="138" customWidth="1"/>
    <col min="32" max="32" width="6.125" style="138" customWidth="1"/>
    <col min="33" max="33" width="5.125" style="138" customWidth="1"/>
    <col min="34" max="34" width="12.75" style="138" hidden="1" customWidth="1"/>
    <col min="35" max="16358" width="0" style="138" hidden="1"/>
    <col min="16359" max="16359" width="3.125" style="138" hidden="1"/>
    <col min="16360" max="16360" width="6.625" style="138" hidden="1"/>
    <col min="16361" max="16361" width="3.875" style="138" hidden="1"/>
    <col min="16362" max="16362" width="3" style="138" hidden="1"/>
    <col min="16363" max="16363" width="31.375" style="138" hidden="1"/>
    <col min="16364" max="16364" width="6.375" style="138" hidden="1"/>
    <col min="16365" max="16365" width="3.75" style="138" hidden="1"/>
    <col min="16366" max="16366" width="5.875" style="138" hidden="1"/>
    <col min="16367" max="16367" width="4.625" style="138" hidden="1"/>
    <col min="16368" max="16368" width="7.375" style="138" hidden="1"/>
    <col min="16369" max="16369" width="2.375" style="138" hidden="1"/>
    <col min="16370" max="16384" width="0" style="138" hidden="1"/>
  </cols>
  <sheetData>
    <row r="1" spans="1:34" s="133" customFormat="1" ht="20.100000000000001" customHeight="1" x14ac:dyDescent="0.25">
      <c r="A1" s="360" t="s">
        <v>298</v>
      </c>
      <c r="B1" s="361"/>
      <c r="C1" s="361"/>
      <c r="D1" s="361"/>
      <c r="E1" s="361"/>
      <c r="F1" s="361"/>
      <c r="G1" s="361"/>
      <c r="H1" s="361"/>
      <c r="I1" s="361"/>
      <c r="J1" s="362"/>
      <c r="K1" s="293"/>
      <c r="L1" s="292"/>
      <c r="M1" s="292"/>
      <c r="N1" s="292"/>
      <c r="O1" s="292"/>
      <c r="P1" s="292"/>
      <c r="Q1" s="292"/>
      <c r="R1" s="292"/>
      <c r="S1" s="321"/>
      <c r="T1" s="321"/>
      <c r="U1" s="321"/>
      <c r="V1" s="321"/>
      <c r="W1" s="321"/>
      <c r="X1" s="321"/>
      <c r="Y1" s="321"/>
      <c r="Z1" s="321"/>
      <c r="AA1" s="321"/>
      <c r="AB1" s="321"/>
      <c r="AC1" s="321"/>
      <c r="AD1" s="321"/>
      <c r="AE1" s="321"/>
      <c r="AF1" s="321"/>
      <c r="AG1" s="321"/>
      <c r="AH1" s="321"/>
    </row>
    <row r="2" spans="1:34" s="134" customFormat="1" ht="20.100000000000001" customHeight="1" x14ac:dyDescent="0.25">
      <c r="A2" s="363" t="s">
        <v>299</v>
      </c>
      <c r="B2" s="363"/>
      <c r="C2" s="363"/>
      <c r="D2" s="363"/>
      <c r="E2" s="372"/>
      <c r="F2" s="372"/>
      <c r="G2" s="372"/>
      <c r="H2" s="372"/>
      <c r="I2" s="372"/>
      <c r="J2" s="373"/>
      <c r="K2" s="293"/>
      <c r="L2" s="292"/>
      <c r="M2" s="292"/>
      <c r="N2" s="292"/>
      <c r="O2" s="292"/>
      <c r="P2" s="292"/>
      <c r="Q2" s="292"/>
      <c r="R2" s="292"/>
    </row>
    <row r="3" spans="1:34" s="139" customFormat="1" ht="20.100000000000001" customHeight="1" x14ac:dyDescent="0.25">
      <c r="A3" s="370" t="s">
        <v>299</v>
      </c>
      <c r="B3" s="370"/>
      <c r="C3" s="370"/>
      <c r="D3" s="370"/>
      <c r="E3" s="204" t="s">
        <v>42</v>
      </c>
      <c r="F3" s="150"/>
      <c r="G3" s="150"/>
      <c r="H3" s="150"/>
      <c r="I3" s="150"/>
      <c r="J3" s="149">
        <v>1</v>
      </c>
      <c r="K3" s="293"/>
      <c r="L3" s="292"/>
      <c r="M3" s="292"/>
      <c r="N3" s="292"/>
      <c r="O3" s="292"/>
      <c r="P3" s="292"/>
      <c r="Q3" s="292"/>
      <c r="R3" s="292"/>
    </row>
    <row r="4" spans="1:34" s="136" customFormat="1" ht="20.100000000000001" customHeight="1" x14ac:dyDescent="0.25">
      <c r="A4" s="363" t="s">
        <v>300</v>
      </c>
      <c r="B4" s="363"/>
      <c r="C4" s="363"/>
      <c r="D4" s="363"/>
      <c r="E4" s="364"/>
      <c r="F4" s="364"/>
      <c r="G4" s="364"/>
      <c r="H4" s="364"/>
      <c r="I4" s="364"/>
      <c r="J4" s="365"/>
      <c r="K4" s="293"/>
      <c r="L4" s="292"/>
      <c r="M4" s="292"/>
      <c r="N4" s="292"/>
      <c r="O4" s="292"/>
      <c r="P4" s="292"/>
      <c r="Q4" s="292"/>
      <c r="R4" s="292"/>
    </row>
    <row r="5" spans="1:34" ht="20.100000000000001" customHeight="1" x14ac:dyDescent="0.25">
      <c r="A5" s="371" t="s">
        <v>301</v>
      </c>
      <c r="B5" s="371"/>
      <c r="C5" s="371"/>
      <c r="D5" s="371"/>
      <c r="E5" s="205" t="s">
        <v>302</v>
      </c>
      <c r="F5" s="205"/>
      <c r="G5" s="205"/>
      <c r="H5" s="205"/>
      <c r="I5" s="205"/>
      <c r="J5" s="137"/>
      <c r="K5" s="293"/>
      <c r="U5" s="139"/>
      <c r="V5" s="139"/>
      <c r="W5" s="139"/>
      <c r="X5" s="139"/>
      <c r="Y5" s="139"/>
      <c r="Z5" s="139"/>
      <c r="AA5" s="139"/>
      <c r="AB5" s="139"/>
      <c r="AC5" s="139"/>
      <c r="AD5" s="139"/>
      <c r="AE5" s="139"/>
      <c r="AF5" s="139"/>
      <c r="AG5" s="139"/>
    </row>
    <row r="6" spans="1:34" s="144" customFormat="1" ht="20.100000000000001" customHeight="1" x14ac:dyDescent="0.25">
      <c r="A6" s="319" t="s">
        <v>303</v>
      </c>
      <c r="B6" s="319"/>
      <c r="C6" s="319"/>
      <c r="D6" s="319"/>
      <c r="E6" s="141" t="s">
        <v>39</v>
      </c>
      <c r="F6" s="142" t="s">
        <v>304</v>
      </c>
      <c r="G6" s="142" t="s">
        <v>305</v>
      </c>
      <c r="H6" s="142"/>
      <c r="I6" s="142"/>
      <c r="J6" s="143" t="s">
        <v>86</v>
      </c>
      <c r="K6" s="293"/>
      <c r="L6" s="292"/>
      <c r="M6" s="292"/>
      <c r="N6" s="292"/>
      <c r="O6" s="292"/>
      <c r="P6" s="292"/>
      <c r="Q6" s="292"/>
      <c r="R6" s="292"/>
      <c r="U6" s="135"/>
      <c r="V6" s="135"/>
      <c r="W6" s="135"/>
      <c r="X6" s="135"/>
      <c r="Y6" s="135"/>
      <c r="Z6" s="135"/>
      <c r="AA6" s="135"/>
      <c r="AB6" s="135"/>
      <c r="AC6" s="135"/>
      <c r="AD6" s="135"/>
      <c r="AE6" s="135"/>
      <c r="AF6" s="135"/>
      <c r="AG6" s="135"/>
    </row>
    <row r="7" spans="1:34" s="139" customFormat="1" ht="20.100000000000001" customHeight="1" x14ac:dyDescent="0.25">
      <c r="A7" s="145" t="s">
        <v>306</v>
      </c>
      <c r="B7" s="146"/>
      <c r="C7" s="146"/>
      <c r="D7" s="146"/>
      <c r="E7" s="201"/>
      <c r="F7" s="147">
        <v>173.31</v>
      </c>
      <c r="G7" s="147">
        <v>3</v>
      </c>
      <c r="H7" s="147"/>
      <c r="I7" s="147"/>
      <c r="J7" s="148">
        <v>519.95000000000005</v>
      </c>
      <c r="K7" s="293"/>
      <c r="L7" s="292"/>
      <c r="M7" s="292"/>
      <c r="N7" s="292"/>
      <c r="O7" s="292"/>
      <c r="P7" s="292"/>
      <c r="Q7" s="292"/>
      <c r="R7" s="292"/>
    </row>
    <row r="8" spans="1:34" s="139" customFormat="1" ht="18.75" customHeight="1" x14ac:dyDescent="0.25">
      <c r="A8" s="357"/>
      <c r="B8" s="357"/>
      <c r="C8" s="357"/>
      <c r="D8" s="357"/>
      <c r="E8" s="358"/>
      <c r="F8" s="358"/>
      <c r="G8" s="358"/>
      <c r="H8" s="358"/>
      <c r="I8" s="358"/>
      <c r="J8" s="149">
        <f>TRUNC(SUM(J7),2)</f>
        <v>519.95000000000005</v>
      </c>
      <c r="K8" s="293"/>
      <c r="L8" s="292"/>
      <c r="M8" s="292"/>
      <c r="N8" s="292"/>
      <c r="O8" s="292"/>
      <c r="P8" s="292"/>
      <c r="Q8" s="292"/>
      <c r="R8" s="292"/>
    </row>
    <row r="9" spans="1:34" s="144" customFormat="1" ht="15" x14ac:dyDescent="0.25">
      <c r="A9" s="319" t="s">
        <v>307</v>
      </c>
      <c r="B9" s="319"/>
      <c r="C9" s="319"/>
      <c r="D9" s="319"/>
      <c r="E9" s="141" t="s">
        <v>40</v>
      </c>
      <c r="F9" s="142" t="s">
        <v>304</v>
      </c>
      <c r="G9" s="142" t="s">
        <v>308</v>
      </c>
      <c r="H9" s="142" t="s">
        <v>305</v>
      </c>
      <c r="I9" s="142"/>
      <c r="J9" s="143" t="s">
        <v>86</v>
      </c>
      <c r="K9" s="293"/>
      <c r="L9" s="292"/>
      <c r="M9" s="292"/>
      <c r="N9" s="292"/>
      <c r="O9" s="292"/>
      <c r="P9" s="292"/>
      <c r="Q9" s="292"/>
      <c r="R9" s="292"/>
      <c r="U9" s="135"/>
      <c r="V9" s="135"/>
      <c r="W9" s="135"/>
      <c r="X9" s="135"/>
      <c r="Y9" s="135"/>
      <c r="Z9" s="135"/>
      <c r="AA9" s="135"/>
      <c r="AB9" s="135"/>
      <c r="AC9" s="135"/>
      <c r="AD9" s="135"/>
      <c r="AE9" s="135"/>
      <c r="AF9" s="135"/>
      <c r="AG9" s="135"/>
    </row>
    <row r="10" spans="1:34" s="139" customFormat="1" ht="20.100000000000001" customHeight="1" x14ac:dyDescent="0.25">
      <c r="A10" s="145" t="s">
        <v>309</v>
      </c>
      <c r="B10" s="146"/>
      <c r="C10" s="146"/>
      <c r="D10" s="146"/>
      <c r="E10" s="201"/>
      <c r="F10" s="147">
        <f>2.5+2*5+5+6.5+2+2+3.9+4+4</f>
        <v>39.9</v>
      </c>
      <c r="G10" s="147">
        <v>4</v>
      </c>
      <c r="H10" s="147">
        <v>0.2</v>
      </c>
      <c r="I10" s="147"/>
      <c r="J10" s="148">
        <f>F10*G10*H10</f>
        <v>31.92</v>
      </c>
      <c r="K10" s="293"/>
      <c r="L10" s="292"/>
      <c r="M10" s="292"/>
      <c r="N10" s="292"/>
      <c r="O10" s="292"/>
      <c r="P10" s="292"/>
      <c r="Q10" s="292"/>
      <c r="R10" s="292"/>
    </row>
    <row r="11" spans="1:34" s="139" customFormat="1" ht="20.100000000000001" customHeight="1" x14ac:dyDescent="0.25">
      <c r="A11" s="145" t="s">
        <v>1206</v>
      </c>
      <c r="B11" s="146"/>
      <c r="C11" s="146"/>
      <c r="D11" s="146"/>
      <c r="E11" s="201"/>
      <c r="F11" s="147">
        <v>5.2</v>
      </c>
      <c r="G11" s="147">
        <v>0.04</v>
      </c>
      <c r="H11" s="147">
        <v>0.6</v>
      </c>
      <c r="I11" s="147"/>
      <c r="J11" s="148">
        <f>H11*F11*G11</f>
        <v>0.12480000000000001</v>
      </c>
      <c r="K11" s="293"/>
      <c r="L11" s="292"/>
      <c r="M11" s="292"/>
      <c r="N11" s="292"/>
      <c r="O11" s="292"/>
      <c r="P11" s="292"/>
      <c r="Q11" s="292"/>
      <c r="R11" s="292"/>
    </row>
    <row r="12" spans="1:34" s="139" customFormat="1" ht="18.75" customHeight="1" x14ac:dyDescent="0.25">
      <c r="A12" s="357"/>
      <c r="B12" s="357"/>
      <c r="C12" s="357"/>
      <c r="D12" s="357"/>
      <c r="E12" s="358"/>
      <c r="F12" s="358"/>
      <c r="G12" s="358"/>
      <c r="H12" s="358"/>
      <c r="I12" s="358"/>
      <c r="J12" s="149">
        <f>TRUNC(SUM(J10:J11),2)</f>
        <v>32.04</v>
      </c>
      <c r="K12" s="293"/>
      <c r="L12" s="292"/>
      <c r="M12" s="292"/>
      <c r="N12" s="292"/>
      <c r="O12" s="292"/>
      <c r="P12" s="292"/>
      <c r="Q12" s="292"/>
      <c r="R12" s="292"/>
    </row>
    <row r="13" spans="1:34" s="136" customFormat="1" ht="20.100000000000001" customHeight="1" x14ac:dyDescent="0.25">
      <c r="A13" s="363" t="s">
        <v>312</v>
      </c>
      <c r="B13" s="363"/>
      <c r="C13" s="363"/>
      <c r="D13" s="363"/>
      <c r="E13" s="364"/>
      <c r="F13" s="364"/>
      <c r="G13" s="364"/>
      <c r="H13" s="364"/>
      <c r="I13" s="364"/>
      <c r="J13" s="365"/>
      <c r="K13" s="293"/>
      <c r="L13" s="292"/>
      <c r="M13" s="292"/>
      <c r="N13" s="292"/>
      <c r="O13" s="292"/>
      <c r="P13" s="292"/>
      <c r="Q13" s="292"/>
      <c r="R13" s="292"/>
    </row>
    <row r="14" spans="1:34" s="144" customFormat="1" ht="20.100000000000001" customHeight="1" x14ac:dyDescent="0.25">
      <c r="A14" s="319" t="s">
        <v>313</v>
      </c>
      <c r="B14" s="319"/>
      <c r="C14" s="319"/>
      <c r="D14" s="319"/>
      <c r="E14" s="141" t="s">
        <v>39</v>
      </c>
      <c r="F14" s="142" t="s">
        <v>304</v>
      </c>
      <c r="G14" s="142" t="s">
        <v>314</v>
      </c>
      <c r="H14" s="142"/>
      <c r="I14" s="142" t="s">
        <v>315</v>
      </c>
      <c r="J14" s="143" t="s">
        <v>86</v>
      </c>
      <c r="K14" s="293"/>
      <c r="L14" s="292"/>
      <c r="M14" s="292"/>
      <c r="N14" s="292"/>
      <c r="O14" s="292"/>
      <c r="P14" s="292"/>
      <c r="Q14" s="292"/>
      <c r="R14" s="292"/>
      <c r="U14" s="135"/>
      <c r="V14" s="135"/>
      <c r="W14" s="135"/>
      <c r="X14" s="135"/>
      <c r="Y14" s="135"/>
      <c r="Z14" s="135"/>
      <c r="AA14" s="135"/>
      <c r="AB14" s="135"/>
      <c r="AC14" s="135"/>
      <c r="AD14" s="135"/>
      <c r="AE14" s="135"/>
      <c r="AF14" s="135"/>
      <c r="AG14" s="135"/>
    </row>
    <row r="15" spans="1:34" s="139" customFormat="1" ht="20.100000000000001" customHeight="1" x14ac:dyDescent="0.25">
      <c r="A15" s="368"/>
      <c r="B15" s="368"/>
      <c r="C15" s="368"/>
      <c r="D15" s="368"/>
      <c r="E15" s="150"/>
      <c r="F15" s="151">
        <v>2.5</v>
      </c>
      <c r="G15" s="151">
        <v>1.2</v>
      </c>
      <c r="H15" s="151"/>
      <c r="I15" s="151">
        <v>1</v>
      </c>
      <c r="J15" s="149">
        <f>TRUNC(F15*G15*I15,2)</f>
        <v>3</v>
      </c>
      <c r="K15" s="293"/>
      <c r="L15" s="292"/>
      <c r="M15" s="292"/>
      <c r="N15" s="292"/>
      <c r="O15" s="292"/>
      <c r="P15" s="292"/>
      <c r="Q15" s="292"/>
      <c r="R15" s="292"/>
    </row>
    <row r="16" spans="1:34" s="144" customFormat="1" ht="20.100000000000001" customHeight="1" x14ac:dyDescent="0.25">
      <c r="A16" s="319" t="s">
        <v>316</v>
      </c>
      <c r="B16" s="319"/>
      <c r="C16" s="319"/>
      <c r="D16" s="319"/>
      <c r="E16" s="141" t="s">
        <v>39</v>
      </c>
      <c r="F16" s="142" t="s">
        <v>304</v>
      </c>
      <c r="G16" s="142" t="s">
        <v>314</v>
      </c>
      <c r="H16" s="142"/>
      <c r="I16" s="142" t="s">
        <v>315</v>
      </c>
      <c r="J16" s="143" t="s">
        <v>86</v>
      </c>
      <c r="K16" s="293"/>
      <c r="L16" s="292"/>
      <c r="M16" s="292"/>
      <c r="N16" s="292"/>
      <c r="O16" s="292"/>
      <c r="P16" s="292"/>
      <c r="Q16" s="292"/>
      <c r="R16" s="292"/>
      <c r="U16" s="135"/>
      <c r="V16" s="135"/>
      <c r="W16" s="135"/>
      <c r="X16" s="135"/>
      <c r="Y16" s="135"/>
      <c r="Z16" s="135"/>
      <c r="AA16" s="135"/>
      <c r="AB16" s="135"/>
      <c r="AC16" s="135"/>
      <c r="AD16" s="135"/>
      <c r="AE16" s="135"/>
      <c r="AF16" s="135"/>
      <c r="AG16" s="135"/>
    </row>
    <row r="17" spans="1:33" s="139" customFormat="1" ht="20.100000000000001" customHeight="1" x14ac:dyDescent="0.25">
      <c r="A17" s="368"/>
      <c r="B17" s="368"/>
      <c r="C17" s="368"/>
      <c r="D17" s="368"/>
      <c r="E17" s="150"/>
      <c r="F17" s="151">
        <v>1.2</v>
      </c>
      <c r="G17" s="151">
        <v>0.6</v>
      </c>
      <c r="H17" s="151"/>
      <c r="I17" s="151">
        <v>1</v>
      </c>
      <c r="J17" s="149">
        <f>TRUNC(F17*G17*I17,2)</f>
        <v>0.72</v>
      </c>
      <c r="K17" s="293"/>
      <c r="L17" s="292"/>
      <c r="M17" s="292"/>
      <c r="N17" s="292"/>
      <c r="O17" s="292"/>
      <c r="P17" s="292"/>
      <c r="Q17" s="292"/>
      <c r="R17" s="292"/>
    </row>
    <row r="18" spans="1:33" s="144" customFormat="1" ht="20.100000000000001" customHeight="1" x14ac:dyDescent="0.25">
      <c r="A18" s="319" t="s">
        <v>317</v>
      </c>
      <c r="B18" s="319"/>
      <c r="C18" s="319"/>
      <c r="D18" s="319"/>
      <c r="E18" s="141" t="s">
        <v>39</v>
      </c>
      <c r="F18" s="142" t="s">
        <v>304</v>
      </c>
      <c r="G18" s="142" t="s">
        <v>318</v>
      </c>
      <c r="H18" s="142"/>
      <c r="I18" s="142" t="s">
        <v>315</v>
      </c>
      <c r="J18" s="143" t="s">
        <v>86</v>
      </c>
      <c r="K18" s="293"/>
      <c r="L18" s="292"/>
      <c r="M18" s="292"/>
      <c r="N18" s="292"/>
      <c r="O18" s="292"/>
      <c r="P18" s="292"/>
      <c r="Q18" s="292"/>
      <c r="R18" s="292"/>
      <c r="U18" s="135"/>
      <c r="V18" s="135"/>
      <c r="W18" s="135"/>
      <c r="X18" s="135"/>
      <c r="Y18" s="135"/>
      <c r="Z18" s="135"/>
      <c r="AA18" s="135"/>
      <c r="AB18" s="135"/>
      <c r="AC18" s="135"/>
      <c r="AD18" s="135"/>
      <c r="AE18" s="135"/>
      <c r="AF18" s="135"/>
      <c r="AG18" s="135"/>
    </row>
    <row r="19" spans="1:33" s="139" customFormat="1" ht="30" customHeight="1" x14ac:dyDescent="0.25">
      <c r="A19" s="368" t="s">
        <v>319</v>
      </c>
      <c r="B19" s="368"/>
      <c r="C19" s="368"/>
      <c r="D19" s="368"/>
      <c r="E19" s="150"/>
      <c r="F19" s="151">
        <v>4</v>
      </c>
      <c r="G19" s="151">
        <v>4</v>
      </c>
      <c r="H19" s="151"/>
      <c r="I19" s="151">
        <v>1</v>
      </c>
      <c r="J19" s="149">
        <f>G19*F19</f>
        <v>16</v>
      </c>
      <c r="K19" s="293"/>
      <c r="L19" s="292"/>
      <c r="M19" s="292"/>
      <c r="N19" s="292"/>
      <c r="O19" s="292"/>
      <c r="P19" s="292"/>
      <c r="Q19" s="292"/>
      <c r="R19" s="292"/>
    </row>
    <row r="20" spans="1:33" s="144" customFormat="1" ht="20.100000000000001" customHeight="1" x14ac:dyDescent="0.25">
      <c r="A20" s="319" t="s">
        <v>320</v>
      </c>
      <c r="B20" s="319"/>
      <c r="C20" s="319"/>
      <c r="D20" s="319"/>
      <c r="E20" s="141" t="s">
        <v>39</v>
      </c>
      <c r="F20" s="142" t="s">
        <v>304</v>
      </c>
      <c r="G20" s="142" t="s">
        <v>314</v>
      </c>
      <c r="H20" s="142"/>
      <c r="I20" s="142" t="s">
        <v>315</v>
      </c>
      <c r="J20" s="143" t="s">
        <v>86</v>
      </c>
      <c r="K20" s="293"/>
      <c r="L20" s="292"/>
      <c r="M20" s="292"/>
      <c r="N20" s="292"/>
      <c r="O20" s="292"/>
      <c r="P20" s="292"/>
      <c r="Q20" s="292"/>
      <c r="R20" s="292"/>
      <c r="U20" s="135"/>
      <c r="V20" s="135"/>
      <c r="W20" s="135"/>
      <c r="X20" s="135"/>
      <c r="Y20" s="135"/>
      <c r="Z20" s="135"/>
      <c r="AA20" s="135"/>
      <c r="AB20" s="135"/>
      <c r="AC20" s="135"/>
      <c r="AD20" s="135"/>
      <c r="AE20" s="135"/>
      <c r="AF20" s="135"/>
      <c r="AG20" s="135"/>
    </row>
    <row r="21" spans="1:33" s="139" customFormat="1" ht="15" x14ac:dyDescent="0.25">
      <c r="A21" s="368" t="s">
        <v>321</v>
      </c>
      <c r="B21" s="368"/>
      <c r="C21" s="368"/>
      <c r="D21" s="368"/>
      <c r="E21" s="150"/>
      <c r="F21" s="151">
        <v>61.4</v>
      </c>
      <c r="G21" s="151">
        <v>2.2000000000000002</v>
      </c>
      <c r="H21" s="151"/>
      <c r="I21" s="151">
        <v>1</v>
      </c>
      <c r="J21" s="149">
        <f>TRUNC(F21*G21*I21,2)</f>
        <v>135.08000000000001</v>
      </c>
      <c r="K21" s="293"/>
      <c r="L21" s="292"/>
      <c r="M21" s="292"/>
      <c r="N21" s="292"/>
      <c r="O21" s="292"/>
      <c r="P21" s="292"/>
      <c r="Q21" s="292"/>
      <c r="R21" s="292"/>
    </row>
    <row r="22" spans="1:33" s="136" customFormat="1" ht="20.100000000000001" customHeight="1" x14ac:dyDescent="0.25">
      <c r="A22" s="363" t="s">
        <v>310</v>
      </c>
      <c r="B22" s="363"/>
      <c r="C22" s="363"/>
      <c r="D22" s="363"/>
      <c r="E22" s="364"/>
      <c r="F22" s="364"/>
      <c r="G22" s="364"/>
      <c r="H22" s="364"/>
      <c r="I22" s="364"/>
      <c r="J22" s="365"/>
      <c r="K22" s="293"/>
      <c r="L22" s="292"/>
      <c r="M22" s="292"/>
      <c r="N22" s="292"/>
      <c r="O22" s="292"/>
      <c r="P22" s="292"/>
      <c r="Q22" s="292"/>
      <c r="R22" s="292"/>
    </row>
    <row r="23" spans="1:33" s="144" customFormat="1" ht="15" x14ac:dyDescent="0.25">
      <c r="A23" s="319" t="s">
        <v>310</v>
      </c>
      <c r="B23" s="319"/>
      <c r="C23" s="319"/>
      <c r="D23" s="319"/>
      <c r="E23" s="141" t="s">
        <v>40</v>
      </c>
      <c r="F23" s="142" t="s">
        <v>304</v>
      </c>
      <c r="G23" s="142" t="s">
        <v>308</v>
      </c>
      <c r="H23" s="142"/>
      <c r="I23" s="142"/>
      <c r="J23" s="143" t="s">
        <v>86</v>
      </c>
      <c r="K23" s="293"/>
      <c r="L23" s="292"/>
      <c r="M23" s="292"/>
      <c r="N23" s="292"/>
      <c r="O23" s="292"/>
      <c r="P23" s="292"/>
      <c r="Q23" s="292"/>
      <c r="R23" s="292"/>
      <c r="U23" s="135"/>
      <c r="V23" s="135"/>
      <c r="W23" s="135"/>
      <c r="X23" s="135"/>
      <c r="Y23" s="135"/>
      <c r="Z23" s="135"/>
      <c r="AA23" s="135"/>
      <c r="AB23" s="135"/>
      <c r="AC23" s="135"/>
      <c r="AD23" s="135"/>
      <c r="AE23" s="135"/>
      <c r="AF23" s="135"/>
      <c r="AG23" s="135"/>
    </row>
    <row r="24" spans="1:33" s="139" customFormat="1" ht="20.100000000000001" customHeight="1" x14ac:dyDescent="0.25">
      <c r="A24" s="145" t="s">
        <v>311</v>
      </c>
      <c r="B24" s="146"/>
      <c r="C24" s="146"/>
      <c r="D24" s="146"/>
      <c r="E24" s="201"/>
      <c r="F24" s="147">
        <v>66.400000000000006</v>
      </c>
      <c r="G24" s="147">
        <v>2</v>
      </c>
      <c r="H24" s="147"/>
      <c r="I24" s="147"/>
      <c r="J24" s="148">
        <f>((4.5+0.5)*2)/2*F24</f>
        <v>332</v>
      </c>
      <c r="K24" s="293"/>
      <c r="L24" s="292"/>
      <c r="M24" s="292"/>
      <c r="N24" s="292"/>
      <c r="O24" s="292"/>
      <c r="P24" s="292"/>
      <c r="Q24" s="292"/>
      <c r="R24" s="292"/>
    </row>
    <row r="25" spans="1:33" s="139" customFormat="1" ht="20.100000000000001" customHeight="1" x14ac:dyDescent="0.25">
      <c r="A25" s="145" t="s">
        <v>1207</v>
      </c>
      <c r="B25" s="146"/>
      <c r="C25" s="146"/>
      <c r="D25" s="146"/>
      <c r="E25" s="201"/>
      <c r="F25" s="147">
        <v>30</v>
      </c>
      <c r="G25" s="147">
        <v>2</v>
      </c>
      <c r="H25" s="147"/>
      <c r="I25" s="147"/>
      <c r="J25" s="148">
        <v>60</v>
      </c>
      <c r="K25" s="293"/>
      <c r="L25" s="292"/>
      <c r="M25" s="292"/>
      <c r="N25" s="292"/>
      <c r="O25" s="292"/>
      <c r="P25" s="292"/>
      <c r="Q25" s="292"/>
      <c r="R25" s="292"/>
    </row>
    <row r="26" spans="1:33" s="139" customFormat="1" ht="18.75" customHeight="1" x14ac:dyDescent="0.25">
      <c r="A26" s="357"/>
      <c r="B26" s="357"/>
      <c r="C26" s="357"/>
      <c r="D26" s="357"/>
      <c r="E26" s="358"/>
      <c r="F26" s="358"/>
      <c r="G26" s="358"/>
      <c r="H26" s="358"/>
      <c r="I26" s="358"/>
      <c r="J26" s="149">
        <f>SUM(J24:J25)</f>
        <v>392</v>
      </c>
      <c r="K26" s="293"/>
      <c r="L26" s="292"/>
      <c r="M26" s="292"/>
      <c r="N26" s="292"/>
      <c r="O26" s="292"/>
      <c r="P26" s="292"/>
      <c r="Q26" s="292"/>
      <c r="R26" s="292"/>
    </row>
    <row r="27" spans="1:33" s="139" customFormat="1" ht="18.75" customHeight="1" x14ac:dyDescent="0.25">
      <c r="A27" s="200"/>
      <c r="B27" s="200"/>
      <c r="C27" s="200"/>
      <c r="D27" s="200"/>
      <c r="E27" s="201"/>
      <c r="F27" s="201"/>
      <c r="G27" s="201"/>
      <c r="H27" s="201"/>
      <c r="I27" s="201"/>
      <c r="J27" s="253"/>
      <c r="K27" s="293"/>
      <c r="L27" s="292"/>
      <c r="M27" s="292"/>
      <c r="N27" s="292"/>
      <c r="O27" s="292"/>
      <c r="P27" s="292"/>
      <c r="Q27" s="292"/>
      <c r="R27" s="292"/>
    </row>
    <row r="28" spans="1:33" s="136" customFormat="1" ht="20.100000000000001" customHeight="1" x14ac:dyDescent="0.25">
      <c r="A28" s="363" t="s">
        <v>322</v>
      </c>
      <c r="B28" s="363"/>
      <c r="C28" s="363"/>
      <c r="D28" s="363"/>
      <c r="E28" s="364"/>
      <c r="F28" s="364"/>
      <c r="G28" s="364"/>
      <c r="H28" s="364"/>
      <c r="I28" s="364"/>
      <c r="J28" s="153"/>
      <c r="K28" s="293"/>
      <c r="L28" s="292"/>
      <c r="M28" s="292"/>
      <c r="N28" s="292"/>
      <c r="O28" s="292"/>
      <c r="P28" s="292"/>
      <c r="Q28" s="292"/>
      <c r="R28" s="292"/>
    </row>
    <row r="29" spans="1:33" s="154" customFormat="1" ht="20.100000000000001" customHeight="1" x14ac:dyDescent="0.25">
      <c r="A29" s="369"/>
      <c r="B29" s="369"/>
      <c r="C29" s="369"/>
      <c r="D29" s="369"/>
      <c r="E29" s="203" t="s">
        <v>302</v>
      </c>
      <c r="F29" s="203"/>
      <c r="G29" s="203"/>
      <c r="H29" s="203"/>
      <c r="I29" s="203"/>
      <c r="J29" s="139"/>
      <c r="K29" s="293"/>
      <c r="L29" s="292"/>
      <c r="M29" s="292"/>
      <c r="N29" s="292"/>
      <c r="O29" s="292"/>
      <c r="P29" s="292"/>
      <c r="Q29" s="292"/>
      <c r="R29" s="292"/>
      <c r="T29" s="155"/>
      <c r="U29" s="155"/>
      <c r="V29" s="155"/>
      <c r="W29" s="155"/>
      <c r="X29" s="155"/>
      <c r="Y29" s="155"/>
      <c r="Z29" s="155"/>
      <c r="AA29" s="155"/>
      <c r="AB29" s="155"/>
      <c r="AC29" s="155"/>
      <c r="AD29" s="155"/>
      <c r="AE29" s="155"/>
      <c r="AF29" s="155"/>
    </row>
    <row r="30" spans="1:33" s="144" customFormat="1" ht="20.100000000000001" customHeight="1" x14ac:dyDescent="0.25">
      <c r="A30" s="319" t="s">
        <v>323</v>
      </c>
      <c r="B30" s="319"/>
      <c r="C30" s="319"/>
      <c r="D30" s="319"/>
      <c r="E30" s="141" t="s">
        <v>40</v>
      </c>
      <c r="F30" s="142" t="s">
        <v>304</v>
      </c>
      <c r="G30" s="142" t="s">
        <v>308</v>
      </c>
      <c r="H30" s="142" t="s">
        <v>318</v>
      </c>
      <c r="I30" s="142"/>
      <c r="J30" s="143" t="s">
        <v>324</v>
      </c>
      <c r="K30" s="293"/>
      <c r="L30" s="292"/>
      <c r="M30" s="292"/>
      <c r="N30" s="292"/>
      <c r="O30" s="292"/>
      <c r="P30" s="292"/>
      <c r="Q30" s="292"/>
      <c r="R30" s="292"/>
      <c r="T30" s="135"/>
      <c r="U30" s="135"/>
      <c r="V30" s="135"/>
      <c r="W30" s="135"/>
      <c r="X30" s="135"/>
      <c r="Y30" s="135"/>
      <c r="Z30" s="135"/>
      <c r="AA30" s="135"/>
      <c r="AB30" s="135"/>
      <c r="AC30" s="135"/>
      <c r="AD30" s="135"/>
      <c r="AE30" s="135"/>
      <c r="AF30" s="135"/>
    </row>
    <row r="31" spans="1:33" s="139" customFormat="1" ht="20.100000000000001" customHeight="1" x14ac:dyDescent="0.25">
      <c r="A31" s="145" t="s">
        <v>309</v>
      </c>
      <c r="B31" s="146"/>
      <c r="C31" s="146"/>
      <c r="D31" s="146"/>
      <c r="E31" s="201" t="s">
        <v>40</v>
      </c>
      <c r="F31" s="147">
        <f>2.5+2*5+5+6.5+2+2+3.9+4+4</f>
        <v>39.9</v>
      </c>
      <c r="G31" s="147">
        <v>4</v>
      </c>
      <c r="H31" s="147">
        <v>0.2</v>
      </c>
      <c r="I31" s="147"/>
      <c r="J31" s="148">
        <f>(F31*G31*H31)*1.3</f>
        <v>41.496000000000002</v>
      </c>
      <c r="K31" s="293"/>
      <c r="L31" s="292"/>
      <c r="M31" s="292"/>
      <c r="N31" s="292"/>
      <c r="O31" s="292"/>
      <c r="P31" s="292"/>
      <c r="Q31" s="292"/>
      <c r="R31" s="292"/>
    </row>
    <row r="32" spans="1:33" s="201" customFormat="1" ht="20.100000000000001" customHeight="1" x14ac:dyDescent="0.25">
      <c r="A32" s="145" t="s">
        <v>306</v>
      </c>
      <c r="B32" s="146"/>
      <c r="C32" s="146"/>
      <c r="D32" s="146"/>
      <c r="E32" s="201" t="s">
        <v>40</v>
      </c>
      <c r="F32" s="147">
        <v>173.31</v>
      </c>
      <c r="G32" s="147">
        <v>0.1</v>
      </c>
      <c r="H32" s="147">
        <v>3</v>
      </c>
      <c r="I32" s="147"/>
      <c r="J32" s="148">
        <f>(F32*G32*H32)*1.3</f>
        <v>67.590899999999991</v>
      </c>
      <c r="K32" s="293"/>
      <c r="L32" s="292"/>
      <c r="M32" s="292"/>
      <c r="N32" s="292"/>
      <c r="O32" s="292"/>
      <c r="P32" s="292"/>
      <c r="Q32" s="292"/>
      <c r="R32" s="292"/>
    </row>
    <row r="33" spans="1:33" s="201" customFormat="1" ht="20.100000000000001" customHeight="1" x14ac:dyDescent="0.25">
      <c r="A33" s="202" t="s">
        <v>325</v>
      </c>
      <c r="B33" s="202"/>
      <c r="C33" s="202"/>
      <c r="D33" s="202"/>
      <c r="E33" s="201" t="s">
        <v>40</v>
      </c>
      <c r="F33" s="156">
        <v>21.5</v>
      </c>
      <c r="G33" s="147">
        <v>4</v>
      </c>
      <c r="H33" s="147">
        <v>0.2</v>
      </c>
      <c r="I33" s="151"/>
      <c r="J33" s="148">
        <f>(F33*G33*H33)*1.3</f>
        <v>22.36</v>
      </c>
      <c r="K33" s="293"/>
      <c r="L33" s="292"/>
      <c r="M33" s="292"/>
      <c r="N33" s="292"/>
      <c r="O33" s="292"/>
      <c r="P33" s="292"/>
      <c r="Q33" s="292"/>
      <c r="R33" s="292"/>
    </row>
    <row r="34" spans="1:33" s="139" customFormat="1" ht="20.100000000000001" customHeight="1" x14ac:dyDescent="0.25">
      <c r="A34" s="145" t="s">
        <v>311</v>
      </c>
      <c r="B34" s="146"/>
      <c r="C34" s="146"/>
      <c r="D34" s="146"/>
      <c r="E34" s="201"/>
      <c r="F34" s="147">
        <v>66.400000000000006</v>
      </c>
      <c r="G34" s="147">
        <v>2</v>
      </c>
      <c r="H34" s="147"/>
      <c r="I34" s="147"/>
      <c r="J34" s="148">
        <f>(((4.5+0.5)*2)/2*F34)*1.3</f>
        <v>431.6</v>
      </c>
      <c r="K34" s="293"/>
      <c r="L34" s="292"/>
      <c r="M34" s="292"/>
      <c r="N34" s="292"/>
      <c r="O34" s="292"/>
      <c r="P34" s="292"/>
      <c r="Q34" s="292"/>
      <c r="R34" s="292"/>
    </row>
    <row r="35" spans="1:33" s="139" customFormat="1" ht="18.75" customHeight="1" x14ac:dyDescent="0.25">
      <c r="A35" s="357" t="s">
        <v>326</v>
      </c>
      <c r="B35" s="357"/>
      <c r="C35" s="357"/>
      <c r="D35" s="357"/>
      <c r="E35" s="358"/>
      <c r="F35" s="358"/>
      <c r="G35" s="358"/>
      <c r="H35" s="358">
        <v>0.05</v>
      </c>
      <c r="I35" s="358">
        <v>943.61</v>
      </c>
      <c r="J35" s="149">
        <f>TRUNC(SUM(J31:J34),2)</f>
        <v>563.04</v>
      </c>
      <c r="K35" s="293"/>
      <c r="L35" s="292"/>
      <c r="M35" s="292"/>
      <c r="N35" s="292"/>
      <c r="O35" s="292"/>
      <c r="P35" s="292"/>
      <c r="Q35" s="292"/>
      <c r="R35" s="292"/>
    </row>
    <row r="36" spans="1:33" s="144" customFormat="1" ht="15" x14ac:dyDescent="0.25">
      <c r="A36" s="319" t="s">
        <v>327</v>
      </c>
      <c r="B36" s="319"/>
      <c r="C36" s="319"/>
      <c r="D36" s="319"/>
      <c r="E36" s="141" t="s">
        <v>328</v>
      </c>
      <c r="F36" s="142" t="s">
        <v>329</v>
      </c>
      <c r="G36" s="142" t="s">
        <v>330</v>
      </c>
      <c r="H36" s="142"/>
      <c r="I36" s="142" t="s">
        <v>315</v>
      </c>
      <c r="J36" s="143" t="s">
        <v>86</v>
      </c>
      <c r="K36" s="293"/>
      <c r="L36" s="292"/>
      <c r="M36" s="292"/>
      <c r="N36" s="292"/>
      <c r="O36" s="292"/>
      <c r="P36" s="292"/>
      <c r="Q36" s="292"/>
      <c r="R36" s="292"/>
      <c r="T36" s="135"/>
      <c r="U36" s="135"/>
      <c r="V36" s="135"/>
      <c r="W36" s="135"/>
      <c r="X36" s="135"/>
      <c r="Y36" s="135"/>
      <c r="Z36" s="135"/>
      <c r="AA36" s="135"/>
      <c r="AB36" s="135"/>
      <c r="AC36" s="135"/>
      <c r="AD36" s="135"/>
      <c r="AE36" s="135"/>
      <c r="AF36" s="135"/>
    </row>
    <row r="37" spans="1:33" s="201" customFormat="1" ht="29.25" customHeight="1" x14ac:dyDescent="0.25">
      <c r="A37" s="368" t="s">
        <v>331</v>
      </c>
      <c r="B37" s="368"/>
      <c r="C37" s="368"/>
      <c r="D37" s="368"/>
      <c r="F37" s="151">
        <f>J35</f>
        <v>563.04</v>
      </c>
      <c r="G37" s="151">
        <v>10</v>
      </c>
      <c r="H37" s="151"/>
      <c r="I37" s="151">
        <v>1</v>
      </c>
      <c r="J37" s="149">
        <f>TRUNC(F37*G37*I37,2)</f>
        <v>5630.4</v>
      </c>
      <c r="K37" s="293"/>
      <c r="L37" s="292"/>
      <c r="M37" s="292"/>
      <c r="N37" s="292"/>
      <c r="O37" s="292"/>
      <c r="P37" s="292"/>
      <c r="Q37" s="292"/>
      <c r="R37" s="292"/>
    </row>
    <row r="38" spans="1:33" s="201" customFormat="1" ht="20.100000000000001" customHeight="1" x14ac:dyDescent="0.25">
      <c r="A38" s="368" t="s">
        <v>332</v>
      </c>
      <c r="B38" s="368"/>
      <c r="C38" s="368"/>
      <c r="D38" s="368"/>
      <c r="F38" s="151"/>
      <c r="G38" s="151"/>
      <c r="H38" s="151"/>
      <c r="I38" s="151"/>
      <c r="J38" s="152"/>
      <c r="K38" s="293"/>
      <c r="L38" s="292"/>
      <c r="M38" s="292"/>
      <c r="N38" s="292"/>
      <c r="O38" s="292"/>
      <c r="P38" s="292"/>
      <c r="Q38" s="292"/>
      <c r="R38" s="292"/>
    </row>
    <row r="39" spans="1:33" s="136" customFormat="1" ht="20.100000000000001" customHeight="1" x14ac:dyDescent="0.25">
      <c r="A39" s="363" t="s">
        <v>1208</v>
      </c>
      <c r="B39" s="363"/>
      <c r="C39" s="363"/>
      <c r="D39" s="363"/>
      <c r="E39" s="364"/>
      <c r="F39" s="364"/>
      <c r="G39" s="364"/>
      <c r="H39" s="364"/>
      <c r="I39" s="364"/>
      <c r="J39" s="365"/>
      <c r="K39" s="293"/>
      <c r="L39" s="292"/>
      <c r="M39" s="292"/>
      <c r="N39" s="292"/>
      <c r="O39" s="292"/>
      <c r="P39" s="292"/>
      <c r="Q39" s="292"/>
      <c r="R39" s="292"/>
    </row>
    <row r="40" spans="1:33" s="144" customFormat="1" ht="20.100000000000001" customHeight="1" x14ac:dyDescent="0.25">
      <c r="A40" s="319" t="s">
        <v>1209</v>
      </c>
      <c r="B40" s="319"/>
      <c r="C40" s="319"/>
      <c r="D40" s="319"/>
      <c r="E40" s="141" t="s">
        <v>39</v>
      </c>
      <c r="F40" s="142" t="s">
        <v>304</v>
      </c>
      <c r="G40" s="142" t="s">
        <v>1210</v>
      </c>
      <c r="H40" s="142" t="s">
        <v>1211</v>
      </c>
      <c r="I40" s="142" t="s">
        <v>315</v>
      </c>
      <c r="J40" s="143" t="s">
        <v>86</v>
      </c>
      <c r="K40" s="293"/>
      <c r="L40" s="292"/>
      <c r="M40" s="292"/>
      <c r="N40" s="292"/>
      <c r="O40" s="292"/>
      <c r="P40" s="292"/>
      <c r="Q40" s="292"/>
      <c r="R40" s="292"/>
      <c r="U40" s="135"/>
      <c r="V40" s="135"/>
      <c r="W40" s="135"/>
      <c r="X40" s="135"/>
      <c r="Y40" s="135"/>
      <c r="Z40" s="135"/>
      <c r="AA40" s="135"/>
      <c r="AB40" s="135"/>
      <c r="AC40" s="135"/>
      <c r="AD40" s="135"/>
      <c r="AE40" s="135"/>
      <c r="AF40" s="135"/>
      <c r="AG40" s="135"/>
    </row>
    <row r="41" spans="1:33" s="144" customFormat="1" ht="20.100000000000001" customHeight="1" x14ac:dyDescent="0.25">
      <c r="A41" s="145" t="s">
        <v>1212</v>
      </c>
      <c r="B41" s="145"/>
      <c r="C41" s="145"/>
      <c r="D41" s="145"/>
      <c r="E41" s="147"/>
      <c r="F41" s="147"/>
      <c r="G41" s="147"/>
      <c r="H41" s="147"/>
      <c r="I41" s="135"/>
      <c r="J41" s="254">
        <v>36</v>
      </c>
      <c r="K41" s="293"/>
      <c r="L41" s="292"/>
      <c r="M41" s="292"/>
      <c r="N41" s="292"/>
      <c r="O41" s="292"/>
      <c r="P41" s="292"/>
      <c r="Q41" s="292"/>
      <c r="R41" s="292"/>
      <c r="U41" s="135"/>
      <c r="V41" s="135"/>
      <c r="W41" s="135"/>
      <c r="X41" s="135"/>
      <c r="Y41" s="135"/>
      <c r="Z41" s="135"/>
      <c r="AA41" s="135"/>
      <c r="AB41" s="135"/>
      <c r="AC41" s="135"/>
      <c r="AD41" s="135"/>
      <c r="AE41" s="135"/>
      <c r="AF41" s="135"/>
      <c r="AG41" s="135"/>
    </row>
    <row r="42" spans="1:33" s="144" customFormat="1" ht="20.100000000000001" customHeight="1" x14ac:dyDescent="0.25">
      <c r="A42" s="357"/>
      <c r="B42" s="357"/>
      <c r="C42" s="357"/>
      <c r="D42" s="357"/>
      <c r="E42" s="358"/>
      <c r="F42" s="358"/>
      <c r="G42" s="358"/>
      <c r="H42" s="358"/>
      <c r="I42" s="358"/>
      <c r="J42" s="149">
        <f>SUM(J41:J41)</f>
        <v>36</v>
      </c>
      <c r="K42" s="293"/>
      <c r="L42" s="292"/>
      <c r="M42" s="292"/>
      <c r="N42" s="292"/>
      <c r="O42" s="292"/>
      <c r="P42" s="292"/>
      <c r="Q42" s="292"/>
      <c r="R42" s="292"/>
      <c r="U42" s="135"/>
      <c r="V42" s="135"/>
      <c r="W42" s="135"/>
      <c r="X42" s="135"/>
      <c r="Y42" s="135"/>
      <c r="Z42" s="135"/>
      <c r="AA42" s="135"/>
      <c r="AB42" s="135"/>
      <c r="AC42" s="135"/>
      <c r="AD42" s="135"/>
      <c r="AE42" s="135"/>
      <c r="AF42" s="135"/>
      <c r="AG42" s="135"/>
    </row>
    <row r="43" spans="1:33" s="139" customFormat="1" ht="20.100000000000001" customHeight="1" x14ac:dyDescent="0.25">
      <c r="A43" s="363" t="s">
        <v>1234</v>
      </c>
      <c r="B43" s="363"/>
      <c r="C43" s="363"/>
      <c r="D43" s="363"/>
      <c r="E43" s="364"/>
      <c r="F43" s="364"/>
      <c r="G43" s="364"/>
      <c r="H43" s="364"/>
      <c r="I43" s="364"/>
      <c r="J43" s="365"/>
      <c r="K43" s="293"/>
      <c r="L43" s="292"/>
      <c r="M43" s="292"/>
      <c r="N43" s="292"/>
      <c r="O43" s="292"/>
      <c r="P43" s="292"/>
      <c r="Q43" s="292"/>
      <c r="R43" s="292"/>
    </row>
    <row r="44" spans="1:33" s="139" customFormat="1" ht="20.100000000000001" customHeight="1" x14ac:dyDescent="0.25">
      <c r="A44" s="323"/>
      <c r="B44" s="323"/>
      <c r="C44" s="323"/>
      <c r="D44" s="323"/>
      <c r="E44" s="256" t="s">
        <v>302</v>
      </c>
      <c r="F44" s="257"/>
      <c r="G44" s="257"/>
      <c r="H44" s="257"/>
      <c r="I44" s="257"/>
      <c r="J44" s="258"/>
      <c r="K44" s="293"/>
      <c r="L44" s="292"/>
      <c r="M44" s="292"/>
      <c r="N44" s="292"/>
      <c r="O44" s="292"/>
      <c r="P44" s="292"/>
      <c r="Q44" s="292"/>
      <c r="R44" s="292"/>
    </row>
    <row r="45" spans="1:33" s="139" customFormat="1" ht="20.100000000000001" customHeight="1" x14ac:dyDescent="0.25">
      <c r="A45" s="319" t="s">
        <v>1235</v>
      </c>
      <c r="B45" s="319"/>
      <c r="C45" s="319"/>
      <c r="D45" s="319"/>
      <c r="E45" s="141" t="s">
        <v>39</v>
      </c>
      <c r="F45" s="142" t="s">
        <v>318</v>
      </c>
      <c r="G45" s="142" t="s">
        <v>314</v>
      </c>
      <c r="H45" s="142"/>
      <c r="I45" s="142" t="s">
        <v>315</v>
      </c>
      <c r="J45" s="143" t="s">
        <v>86</v>
      </c>
      <c r="K45" s="293"/>
      <c r="L45" s="292"/>
      <c r="M45" s="292"/>
      <c r="N45" s="292"/>
      <c r="O45" s="292"/>
      <c r="P45" s="292"/>
      <c r="Q45" s="292"/>
      <c r="R45" s="292"/>
    </row>
    <row r="46" spans="1:33" s="139" customFormat="1" ht="20.100000000000001" customHeight="1" x14ac:dyDescent="0.25">
      <c r="A46"/>
      <c r="B46" s="145"/>
      <c r="C46" s="138"/>
      <c r="D46" s="138"/>
      <c r="E46" s="147"/>
      <c r="F46" s="165">
        <v>0.6</v>
      </c>
      <c r="G46" s="147">
        <v>0.6</v>
      </c>
      <c r="H46" s="165"/>
      <c r="I46" s="274">
        <v>1</v>
      </c>
      <c r="J46" s="158">
        <f>TRUNC(I46*G46*F46,2)</f>
        <v>0.36</v>
      </c>
      <c r="K46" s="293"/>
      <c r="L46" s="292"/>
      <c r="M46" s="292"/>
      <c r="N46" s="292"/>
      <c r="O46" s="292"/>
      <c r="P46" s="292"/>
      <c r="Q46" s="292"/>
      <c r="R46" s="292"/>
    </row>
    <row r="47" spans="1:33" s="139" customFormat="1" ht="20.100000000000001" customHeight="1" x14ac:dyDescent="0.25">
      <c r="A47" s="357"/>
      <c r="B47" s="357"/>
      <c r="C47" s="357"/>
      <c r="D47" s="357"/>
      <c r="E47" s="358"/>
      <c r="F47" s="358"/>
      <c r="G47" s="358"/>
      <c r="H47" s="358"/>
      <c r="I47" s="358"/>
      <c r="J47" s="149">
        <f>SUM(J46:J46)</f>
        <v>0.36</v>
      </c>
      <c r="K47" s="293"/>
      <c r="L47" s="292"/>
      <c r="M47" s="292"/>
      <c r="N47" s="292"/>
      <c r="O47" s="292"/>
      <c r="P47" s="292"/>
      <c r="Q47" s="292"/>
      <c r="R47" s="292"/>
    </row>
    <row r="48" spans="1:33" s="144" customFormat="1" ht="20.100000000000001" customHeight="1" x14ac:dyDescent="0.25">
      <c r="A48" s="319" t="s">
        <v>1236</v>
      </c>
      <c r="B48" s="319"/>
      <c r="C48" s="319"/>
      <c r="D48" s="319"/>
      <c r="E48" s="141" t="s">
        <v>39</v>
      </c>
      <c r="F48" s="142" t="s">
        <v>318</v>
      </c>
      <c r="G48" s="142" t="s">
        <v>314</v>
      </c>
      <c r="H48" s="142"/>
      <c r="I48" s="142" t="s">
        <v>315</v>
      </c>
      <c r="J48" s="143" t="s">
        <v>86</v>
      </c>
      <c r="K48" s="293"/>
      <c r="L48" s="292"/>
      <c r="M48" s="292"/>
      <c r="N48" s="292"/>
      <c r="O48" s="292"/>
      <c r="P48" s="292"/>
      <c r="Q48" s="292"/>
      <c r="R48" s="292"/>
      <c r="U48" s="135"/>
      <c r="V48" s="135"/>
      <c r="W48" s="135"/>
      <c r="X48" s="135"/>
      <c r="Y48" s="135"/>
      <c r="Z48" s="135"/>
      <c r="AA48" s="135"/>
      <c r="AB48" s="135"/>
      <c r="AC48" s="135"/>
      <c r="AD48" s="135"/>
      <c r="AE48" s="135"/>
      <c r="AF48" s="135"/>
      <c r="AG48" s="135"/>
    </row>
    <row r="49" spans="1:33" s="259" customFormat="1" ht="20.100000000000001" customHeight="1" x14ac:dyDescent="0.25">
      <c r="A49"/>
      <c r="B49" s="145"/>
      <c r="C49" s="138"/>
      <c r="D49" s="138"/>
      <c r="E49" s="147"/>
      <c r="F49" s="165">
        <v>2</v>
      </c>
      <c r="G49" s="147">
        <v>1.2</v>
      </c>
      <c r="H49" s="165"/>
      <c r="I49" s="165">
        <v>2</v>
      </c>
      <c r="J49" s="158">
        <f>TRUNC(I49*G49*F49,2)</f>
        <v>4.8</v>
      </c>
      <c r="K49" s="293"/>
      <c r="L49" s="292"/>
      <c r="M49" s="292"/>
      <c r="N49" s="292"/>
      <c r="O49" s="292"/>
      <c r="P49" s="292"/>
      <c r="Q49" s="292"/>
      <c r="R49" s="292"/>
    </row>
    <row r="50" spans="1:33" s="139" customFormat="1" ht="20.100000000000001" customHeight="1" x14ac:dyDescent="0.25">
      <c r="A50" s="357"/>
      <c r="B50" s="357"/>
      <c r="C50" s="357"/>
      <c r="D50" s="357"/>
      <c r="E50" s="358"/>
      <c r="F50" s="358"/>
      <c r="G50" s="358"/>
      <c r="H50" s="358"/>
      <c r="I50" s="358"/>
      <c r="J50" s="149">
        <f>SUM(J49:J49)</f>
        <v>4.8</v>
      </c>
      <c r="K50" s="293"/>
      <c r="L50" s="292"/>
      <c r="M50" s="292"/>
      <c r="N50" s="292"/>
      <c r="O50" s="292"/>
      <c r="P50" s="292"/>
      <c r="Q50" s="292"/>
      <c r="R50" s="292"/>
    </row>
    <row r="51" spans="1:33" s="139" customFormat="1" ht="20.100000000000001" customHeight="1" x14ac:dyDescent="0.25">
      <c r="A51" s="319" t="s">
        <v>1237</v>
      </c>
      <c r="B51" s="319"/>
      <c r="C51" s="319"/>
      <c r="D51" s="319"/>
      <c r="E51" s="141" t="s">
        <v>39</v>
      </c>
      <c r="F51" s="142" t="s">
        <v>318</v>
      </c>
      <c r="G51" s="142" t="s">
        <v>314</v>
      </c>
      <c r="H51" s="142"/>
      <c r="I51" s="142" t="s">
        <v>315</v>
      </c>
      <c r="J51" s="143" t="s">
        <v>86</v>
      </c>
      <c r="K51" s="293"/>
      <c r="L51" s="292"/>
      <c r="M51" s="292"/>
      <c r="N51" s="292"/>
      <c r="O51" s="292"/>
      <c r="P51" s="292"/>
      <c r="Q51" s="292"/>
      <c r="R51" s="292"/>
    </row>
    <row r="52" spans="1:33" s="139" customFormat="1" ht="20.100000000000001" customHeight="1" x14ac:dyDescent="0.25">
      <c r="A52"/>
      <c r="B52" s="267"/>
      <c r="C52" s="267"/>
      <c r="D52" s="267"/>
      <c r="E52" s="275"/>
      <c r="F52" s="138">
        <v>0.9</v>
      </c>
      <c r="G52" s="147">
        <v>2.1</v>
      </c>
      <c r="H52" s="276"/>
      <c r="I52" s="277">
        <v>3</v>
      </c>
      <c r="J52" s="278">
        <f>(F52*G52*I52)</f>
        <v>5.67</v>
      </c>
      <c r="K52" s="293"/>
      <c r="L52" s="292"/>
      <c r="M52" s="292"/>
      <c r="N52" s="292"/>
      <c r="O52" s="292"/>
      <c r="P52" s="292"/>
      <c r="Q52" s="292"/>
      <c r="R52" s="292"/>
    </row>
    <row r="53" spans="1:33" s="139" customFormat="1" ht="20.100000000000001" customHeight="1" x14ac:dyDescent="0.25">
      <c r="A53" s="357"/>
      <c r="B53" s="357"/>
      <c r="C53" s="357"/>
      <c r="D53" s="357"/>
      <c r="E53" s="358"/>
      <c r="F53" s="358"/>
      <c r="G53" s="358"/>
      <c r="H53" s="358"/>
      <c r="I53" s="358"/>
      <c r="J53" s="149">
        <f>SUM(J52:J52)</f>
        <v>5.67</v>
      </c>
      <c r="K53" s="293"/>
      <c r="L53" s="292"/>
      <c r="M53" s="292"/>
      <c r="N53" s="292"/>
      <c r="O53" s="292"/>
      <c r="P53" s="292"/>
      <c r="Q53" s="292"/>
      <c r="R53" s="292"/>
    </row>
    <row r="54" spans="1:33" s="139" customFormat="1" ht="20.100000000000001" customHeight="1" x14ac:dyDescent="0.25">
      <c r="A54" s="363" t="s">
        <v>1218</v>
      </c>
      <c r="B54" s="363"/>
      <c r="C54" s="363"/>
      <c r="D54" s="363"/>
      <c r="E54" s="364"/>
      <c r="F54" s="364"/>
      <c r="G54" s="364"/>
      <c r="H54" s="364"/>
      <c r="I54" s="364"/>
      <c r="J54" s="365"/>
      <c r="K54" s="293"/>
      <c r="L54" s="292"/>
      <c r="M54" s="292"/>
      <c r="N54" s="292"/>
      <c r="O54" s="292"/>
      <c r="P54" s="292"/>
      <c r="Q54" s="292"/>
      <c r="R54" s="292"/>
    </row>
    <row r="55" spans="1:33" s="144" customFormat="1" ht="20.100000000000001" customHeight="1" x14ac:dyDescent="0.25">
      <c r="A55" s="323"/>
      <c r="B55" s="323"/>
      <c r="C55" s="323"/>
      <c r="D55" s="323"/>
      <c r="E55" s="256" t="s">
        <v>302</v>
      </c>
      <c r="F55" s="257"/>
      <c r="G55" s="257"/>
      <c r="H55" s="257"/>
      <c r="I55" s="257"/>
      <c r="J55" s="258"/>
      <c r="K55" s="293"/>
      <c r="L55" s="292"/>
      <c r="M55" s="292"/>
      <c r="N55" s="292"/>
      <c r="O55" s="292"/>
      <c r="P55" s="292"/>
      <c r="Q55" s="292"/>
      <c r="R55" s="292"/>
      <c r="U55" s="135"/>
      <c r="V55" s="135"/>
      <c r="W55" s="135"/>
      <c r="X55" s="135"/>
      <c r="Y55" s="135"/>
      <c r="Z55" s="135"/>
      <c r="AA55" s="135"/>
      <c r="AB55" s="135"/>
      <c r="AC55" s="135"/>
      <c r="AD55" s="135"/>
      <c r="AE55" s="135"/>
      <c r="AF55" s="135"/>
      <c r="AG55" s="135"/>
    </row>
    <row r="56" spans="1:33" s="251" customFormat="1" ht="20.100000000000001" customHeight="1" x14ac:dyDescent="0.25">
      <c r="A56" s="319" t="s">
        <v>1219</v>
      </c>
      <c r="B56" s="319"/>
      <c r="C56" s="319"/>
      <c r="D56" s="319"/>
      <c r="E56" s="141" t="s">
        <v>39</v>
      </c>
      <c r="F56" s="142" t="s">
        <v>304</v>
      </c>
      <c r="G56" s="142" t="s">
        <v>318</v>
      </c>
      <c r="H56" s="142"/>
      <c r="I56" s="142" t="s">
        <v>315</v>
      </c>
      <c r="J56" s="143" t="s">
        <v>86</v>
      </c>
      <c r="K56" s="293"/>
      <c r="L56" s="292"/>
      <c r="M56" s="292"/>
      <c r="N56" s="292"/>
      <c r="O56" s="292"/>
      <c r="P56" s="292"/>
      <c r="Q56" s="292"/>
      <c r="R56" s="292"/>
    </row>
    <row r="57" spans="1:33" s="139" customFormat="1" ht="18.75" customHeight="1" x14ac:dyDescent="0.25">
      <c r="A57" s="367" t="s">
        <v>1220</v>
      </c>
      <c r="B57" s="367"/>
      <c r="C57" s="367"/>
      <c r="D57" s="367"/>
      <c r="E57" s="201"/>
      <c r="F57" s="151"/>
      <c r="G57" s="151"/>
      <c r="H57" s="151"/>
      <c r="I57" s="151"/>
      <c r="J57" s="148">
        <v>601.80999999999995</v>
      </c>
      <c r="K57" s="293"/>
      <c r="L57" s="292"/>
      <c r="M57" s="292"/>
      <c r="N57" s="292"/>
      <c r="O57" s="292"/>
      <c r="P57" s="292"/>
      <c r="Q57" s="292"/>
      <c r="R57" s="292"/>
    </row>
    <row r="58" spans="1:33" s="144" customFormat="1" ht="20.100000000000001" customHeight="1" x14ac:dyDescent="0.25">
      <c r="A58" s="357"/>
      <c r="B58" s="357"/>
      <c r="C58" s="357"/>
      <c r="D58" s="357"/>
      <c r="E58" s="358"/>
      <c r="F58" s="358"/>
      <c r="G58" s="358"/>
      <c r="H58" s="358"/>
      <c r="I58" s="358"/>
      <c r="J58" s="149">
        <f>SUM(J57:J57)</f>
        <v>601.80999999999995</v>
      </c>
      <c r="K58" s="293"/>
      <c r="L58" s="292"/>
      <c r="M58" s="292"/>
      <c r="N58" s="292"/>
      <c r="O58" s="292"/>
      <c r="P58" s="292"/>
      <c r="Q58" s="292"/>
      <c r="R58" s="292"/>
      <c r="U58" s="135"/>
      <c r="V58" s="135"/>
      <c r="W58" s="135"/>
      <c r="X58" s="135"/>
      <c r="Y58" s="135"/>
      <c r="Z58" s="135"/>
      <c r="AA58" s="135"/>
      <c r="AB58" s="135"/>
      <c r="AC58" s="135"/>
      <c r="AD58" s="135"/>
      <c r="AE58" s="135"/>
      <c r="AF58" s="135"/>
      <c r="AG58" s="135"/>
    </row>
    <row r="59" spans="1:33" customFormat="1" ht="20.100000000000001" customHeight="1" x14ac:dyDescent="0.25">
      <c r="A59" s="199" t="s">
        <v>1221</v>
      </c>
      <c r="B59" s="199"/>
      <c r="C59" s="199"/>
      <c r="D59" s="199"/>
      <c r="E59" s="141" t="s">
        <v>39</v>
      </c>
      <c r="F59" s="142" t="s">
        <v>1222</v>
      </c>
      <c r="G59" s="142"/>
      <c r="H59" s="142"/>
      <c r="I59" s="142"/>
      <c r="J59" s="143" t="s">
        <v>86</v>
      </c>
      <c r="K59" s="293"/>
      <c r="L59" s="292"/>
      <c r="M59" s="292"/>
      <c r="N59" s="292"/>
      <c r="O59" s="292"/>
      <c r="P59" s="292"/>
      <c r="Q59" s="292"/>
      <c r="R59" s="292"/>
    </row>
    <row r="60" spans="1:33" customFormat="1" ht="20.100000000000001" customHeight="1" x14ac:dyDescent="0.25">
      <c r="A60" s="145"/>
      <c r="B60" s="267"/>
      <c r="C60" s="267"/>
      <c r="D60" s="267"/>
      <c r="E60" s="268"/>
      <c r="F60" s="161">
        <v>62</v>
      </c>
      <c r="G60" s="269"/>
      <c r="H60" s="269"/>
      <c r="I60" s="138"/>
      <c r="J60" s="270">
        <f>TRUNC(F60,2)</f>
        <v>62</v>
      </c>
      <c r="K60" s="293"/>
      <c r="L60" s="292"/>
      <c r="M60" s="292"/>
      <c r="N60" s="292"/>
      <c r="O60" s="292"/>
      <c r="P60" s="292"/>
      <c r="Q60" s="292"/>
      <c r="R60" s="292"/>
    </row>
    <row r="61" spans="1:33" s="144" customFormat="1" ht="20.100000000000001" customHeight="1" x14ac:dyDescent="0.25">
      <c r="A61" s="357"/>
      <c r="B61" s="357"/>
      <c r="C61" s="357"/>
      <c r="D61" s="357"/>
      <c r="E61" s="358"/>
      <c r="F61" s="358"/>
      <c r="G61" s="358"/>
      <c r="H61" s="358"/>
      <c r="I61" s="358"/>
      <c r="J61" s="163">
        <f>TRUNC(SUM(J60:J60),2)</f>
        <v>62</v>
      </c>
      <c r="K61" s="293"/>
      <c r="L61" s="292"/>
      <c r="M61" s="292"/>
      <c r="N61" s="292"/>
      <c r="O61" s="292"/>
      <c r="P61" s="292"/>
      <c r="Q61" s="292"/>
      <c r="R61" s="292"/>
      <c r="U61" s="135"/>
      <c r="V61" s="135"/>
      <c r="W61" s="135"/>
      <c r="X61" s="135"/>
      <c r="Y61" s="135"/>
      <c r="Z61" s="135"/>
      <c r="AA61" s="135"/>
      <c r="AB61" s="135"/>
      <c r="AC61" s="135"/>
      <c r="AD61" s="135"/>
      <c r="AE61" s="135"/>
      <c r="AF61" s="135"/>
      <c r="AG61" s="135"/>
    </row>
    <row r="62" spans="1:33" s="139" customFormat="1" ht="20.100000000000001" customHeight="1" x14ac:dyDescent="0.25">
      <c r="A62" s="363" t="s">
        <v>1213</v>
      </c>
      <c r="B62" s="363"/>
      <c r="C62" s="363"/>
      <c r="D62" s="363"/>
      <c r="E62" s="364"/>
      <c r="F62" s="364"/>
      <c r="G62" s="364"/>
      <c r="H62" s="364"/>
      <c r="I62" s="364"/>
      <c r="J62" s="365"/>
      <c r="K62" s="293"/>
      <c r="L62" s="292"/>
      <c r="M62" s="292"/>
      <c r="N62" s="292"/>
      <c r="O62" s="292"/>
      <c r="P62" s="292"/>
      <c r="Q62" s="292"/>
      <c r="R62" s="292"/>
    </row>
    <row r="63" spans="1:33" s="144" customFormat="1" ht="20.100000000000001" customHeight="1" x14ac:dyDescent="0.25">
      <c r="A63" s="323"/>
      <c r="B63" s="323"/>
      <c r="C63" s="323"/>
      <c r="D63" s="323"/>
      <c r="E63" s="256" t="s">
        <v>302</v>
      </c>
      <c r="F63" s="257"/>
      <c r="G63" s="257"/>
      <c r="H63" s="257"/>
      <c r="I63" s="257"/>
      <c r="J63" s="258"/>
      <c r="K63" s="293"/>
      <c r="L63" s="292"/>
      <c r="M63" s="292"/>
      <c r="N63" s="292"/>
      <c r="O63" s="292"/>
      <c r="P63" s="292"/>
      <c r="Q63" s="292"/>
      <c r="R63" s="292"/>
      <c r="U63" s="135"/>
      <c r="V63" s="135"/>
      <c r="W63" s="135"/>
      <c r="X63" s="135"/>
      <c r="Y63" s="135"/>
      <c r="Z63" s="135"/>
      <c r="AA63" s="135"/>
      <c r="AB63" s="135"/>
      <c r="AC63" s="135"/>
      <c r="AD63" s="135"/>
      <c r="AE63" s="135"/>
      <c r="AF63" s="135"/>
      <c r="AG63" s="135"/>
    </row>
    <row r="64" spans="1:33" s="259" customFormat="1" ht="20.100000000000001" customHeight="1" x14ac:dyDescent="0.25">
      <c r="A64" s="319" t="s">
        <v>1214</v>
      </c>
      <c r="B64" s="319"/>
      <c r="C64" s="319"/>
      <c r="D64" s="319"/>
      <c r="E64" s="141" t="s">
        <v>39</v>
      </c>
      <c r="F64" s="142" t="s">
        <v>1215</v>
      </c>
      <c r="G64" s="142" t="s">
        <v>314</v>
      </c>
      <c r="H64" s="142" t="s">
        <v>1211</v>
      </c>
      <c r="I64" s="142"/>
      <c r="J64" s="143" t="s">
        <v>86</v>
      </c>
      <c r="K64" s="293"/>
      <c r="L64" s="292"/>
      <c r="M64" s="292"/>
      <c r="N64" s="292"/>
      <c r="O64" s="292"/>
      <c r="P64" s="292"/>
      <c r="Q64" s="292"/>
      <c r="R64" s="292"/>
    </row>
    <row r="65" spans="1:16382" s="259" customFormat="1" ht="20.100000000000001" customHeight="1" x14ac:dyDescent="0.25">
      <c r="A65" s="260" t="s">
        <v>1216</v>
      </c>
      <c r="B65" s="145"/>
      <c r="C65" s="145"/>
      <c r="D65" s="145"/>
      <c r="E65" s="261"/>
      <c r="F65" s="147">
        <v>9.1</v>
      </c>
      <c r="G65" s="147">
        <v>1.2</v>
      </c>
      <c r="H65" s="147">
        <v>1.89</v>
      </c>
      <c r="I65" s="147"/>
      <c r="J65" s="262">
        <f>F65*G65-H65</f>
        <v>9.0299999999999994</v>
      </c>
      <c r="K65" s="293"/>
      <c r="L65" s="292"/>
      <c r="M65" s="292"/>
      <c r="N65" s="292"/>
      <c r="O65" s="292"/>
      <c r="P65" s="292"/>
      <c r="Q65" s="292"/>
      <c r="R65" s="292"/>
    </row>
    <row r="66" spans="1:16382" s="139" customFormat="1" ht="20.100000000000001" customHeight="1" x14ac:dyDescent="0.25">
      <c r="A66" s="260" t="s">
        <v>1217</v>
      </c>
      <c r="B66" s="263"/>
      <c r="C66" s="263"/>
      <c r="D66" s="263"/>
      <c r="E66" s="264"/>
      <c r="F66" s="265">
        <v>31.9</v>
      </c>
      <c r="G66" s="266">
        <v>1.2</v>
      </c>
      <c r="H66" s="200"/>
      <c r="I66" s="200"/>
      <c r="J66" s="157">
        <f>TRUNC(F66*G66,2)</f>
        <v>38.28</v>
      </c>
      <c r="K66" s="293"/>
      <c r="L66" s="292"/>
      <c r="M66" s="292"/>
      <c r="N66" s="292"/>
      <c r="O66" s="292"/>
      <c r="P66" s="292"/>
      <c r="Q66" s="292"/>
      <c r="R66" s="292"/>
    </row>
    <row r="67" spans="1:16382" s="139" customFormat="1" ht="20.100000000000001" customHeight="1" x14ac:dyDescent="0.25">
      <c r="A67" s="357"/>
      <c r="B67" s="357"/>
      <c r="C67" s="357"/>
      <c r="D67" s="357"/>
      <c r="E67" s="204"/>
      <c r="F67" s="135"/>
      <c r="G67" s="135"/>
      <c r="H67" s="135"/>
      <c r="I67" s="135"/>
      <c r="J67" s="149">
        <f>SUM(J65:J66)</f>
        <v>47.31</v>
      </c>
      <c r="K67" s="293"/>
      <c r="L67" s="292"/>
      <c r="M67" s="292"/>
      <c r="N67" s="292"/>
      <c r="O67" s="292"/>
      <c r="P67" s="292"/>
      <c r="Q67" s="292"/>
      <c r="R67" s="292"/>
    </row>
    <row r="68" spans="1:16382" s="139" customFormat="1" ht="20.100000000000001" customHeight="1" x14ac:dyDescent="0.25">
      <c r="A68" s="363" t="s">
        <v>333</v>
      </c>
      <c r="B68" s="363"/>
      <c r="C68" s="363"/>
      <c r="D68" s="363"/>
      <c r="E68" s="364"/>
      <c r="F68" s="364"/>
      <c r="G68" s="364"/>
      <c r="H68" s="364"/>
      <c r="I68" s="364"/>
      <c r="J68" s="365"/>
      <c r="K68" s="293"/>
      <c r="L68" s="292"/>
      <c r="M68" s="292"/>
      <c r="N68" s="292"/>
      <c r="O68" s="292"/>
      <c r="P68" s="292"/>
      <c r="Q68" s="292"/>
      <c r="R68" s="292"/>
    </row>
    <row r="69" spans="1:16382" s="139" customFormat="1" ht="20.100000000000001" customHeight="1" x14ac:dyDescent="0.25">
      <c r="A69" s="319" t="s">
        <v>334</v>
      </c>
      <c r="B69" s="319"/>
      <c r="C69" s="319"/>
      <c r="D69" s="319"/>
      <c r="E69" s="141" t="s">
        <v>39</v>
      </c>
      <c r="F69" s="142" t="s">
        <v>304</v>
      </c>
      <c r="G69" s="142"/>
      <c r="H69" s="142" t="s">
        <v>314</v>
      </c>
      <c r="I69" s="142"/>
      <c r="J69" s="143" t="s">
        <v>86</v>
      </c>
      <c r="K69" s="293"/>
      <c r="L69" s="292"/>
      <c r="M69" s="292"/>
      <c r="N69" s="292"/>
      <c r="O69" s="292"/>
      <c r="P69" s="292"/>
      <c r="Q69" s="292"/>
      <c r="R69" s="292"/>
    </row>
    <row r="70" spans="1:16382" s="139" customFormat="1" ht="15" x14ac:dyDescent="0.25">
      <c r="A70" s="2" t="s">
        <v>335</v>
      </c>
      <c r="B70" s="2"/>
      <c r="C70" s="2"/>
      <c r="D70" s="2"/>
      <c r="E70" s="150"/>
      <c r="F70" s="147">
        <v>61.4</v>
      </c>
      <c r="G70" s="150"/>
      <c r="H70" s="150">
        <v>4</v>
      </c>
      <c r="I70" s="150"/>
      <c r="J70" s="157">
        <f>2*(F70*H70)</f>
        <v>491.2</v>
      </c>
      <c r="K70" s="293"/>
      <c r="L70" s="292"/>
      <c r="M70" s="292"/>
      <c r="N70" s="292"/>
      <c r="O70" s="292"/>
      <c r="P70" s="292"/>
      <c r="Q70" s="292"/>
      <c r="R70" s="292"/>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c r="CB70" s="138"/>
      <c r="CC70" s="138"/>
      <c r="CD70" s="138"/>
      <c r="CE70" s="138"/>
      <c r="CF70" s="138"/>
      <c r="CG70" s="138"/>
      <c r="CH70" s="138"/>
      <c r="CI70" s="138"/>
      <c r="CJ70" s="138"/>
      <c r="CK70" s="138"/>
      <c r="CL70" s="138"/>
      <c r="CM70" s="138"/>
      <c r="CN70" s="138"/>
      <c r="CO70" s="138"/>
      <c r="CP70" s="138"/>
      <c r="CQ70" s="138"/>
      <c r="CR70" s="138"/>
      <c r="CS70" s="138"/>
      <c r="CT70" s="138"/>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c r="FX70" s="138"/>
      <c r="FY70" s="138"/>
      <c r="FZ70" s="138"/>
      <c r="GA70" s="138"/>
      <c r="GB70" s="138"/>
      <c r="GC70" s="138"/>
      <c r="GD70" s="138"/>
      <c r="GE70" s="138"/>
      <c r="GF70" s="138"/>
      <c r="GG70" s="138"/>
      <c r="GH70" s="138"/>
      <c r="GI70" s="138"/>
      <c r="GJ70" s="138"/>
      <c r="GK70" s="138"/>
      <c r="GL70" s="138"/>
      <c r="GM70" s="138"/>
      <c r="GN70" s="138"/>
      <c r="GO70" s="138"/>
      <c r="GP70" s="138"/>
      <c r="GQ70" s="138"/>
      <c r="GR70" s="138"/>
      <c r="GS70" s="138"/>
      <c r="GT70" s="138"/>
      <c r="GU70" s="138"/>
      <c r="GV70" s="138"/>
      <c r="GW70" s="138"/>
      <c r="GX70" s="138"/>
      <c r="GY70" s="138"/>
      <c r="GZ70" s="138"/>
      <c r="HA70" s="138"/>
      <c r="HB70" s="138"/>
      <c r="HC70" s="138"/>
      <c r="HD70" s="138"/>
      <c r="HE70" s="138"/>
      <c r="HF70" s="138"/>
      <c r="HG70" s="138"/>
      <c r="HH70" s="138"/>
      <c r="HI70" s="138"/>
      <c r="HJ70" s="138"/>
      <c r="HK70" s="138"/>
      <c r="HL70" s="138"/>
      <c r="HM70" s="138"/>
      <c r="HN70" s="138"/>
      <c r="HO70" s="138"/>
      <c r="HP70" s="138"/>
      <c r="HQ70" s="138"/>
      <c r="HR70" s="138"/>
      <c r="HS70" s="138"/>
      <c r="HT70" s="138"/>
      <c r="HU70" s="138"/>
      <c r="HV70" s="138"/>
      <c r="HW70" s="138"/>
      <c r="HX70" s="138"/>
      <c r="HY70" s="138"/>
      <c r="HZ70" s="138"/>
      <c r="IA70" s="138"/>
      <c r="IB70" s="138"/>
      <c r="IC70" s="138"/>
      <c r="ID70" s="138"/>
      <c r="IE70" s="138"/>
      <c r="IF70" s="138"/>
      <c r="IG70" s="138"/>
      <c r="IH70" s="138"/>
      <c r="II70" s="138"/>
      <c r="IJ70" s="138"/>
      <c r="IK70" s="138"/>
      <c r="IL70" s="138"/>
      <c r="IM70" s="138"/>
      <c r="IN70" s="138"/>
      <c r="IO70" s="138"/>
      <c r="IP70" s="138"/>
      <c r="IQ70" s="138"/>
      <c r="IR70" s="138"/>
      <c r="IS70" s="138"/>
      <c r="IT70" s="138"/>
      <c r="IU70" s="138"/>
      <c r="IV70" s="138"/>
      <c r="IW70" s="138"/>
      <c r="IX70" s="138"/>
      <c r="IY70" s="138"/>
      <c r="IZ70" s="138"/>
      <c r="JA70" s="138"/>
      <c r="JB70" s="138"/>
      <c r="JC70" s="138"/>
      <c r="JD70" s="138"/>
      <c r="JE70" s="138"/>
      <c r="JF70" s="138"/>
      <c r="JG70" s="138"/>
      <c r="JH70" s="138"/>
      <c r="JI70" s="138"/>
      <c r="JJ70" s="138"/>
      <c r="JK70" s="138"/>
      <c r="JL70" s="138"/>
      <c r="JM70" s="138"/>
      <c r="JN70" s="138"/>
      <c r="JO70" s="138"/>
      <c r="JP70" s="138"/>
      <c r="JQ70" s="138"/>
      <c r="JR70" s="138"/>
      <c r="JS70" s="138"/>
      <c r="JT70" s="138"/>
      <c r="JU70" s="138"/>
      <c r="JV70" s="138"/>
      <c r="JW70" s="138"/>
      <c r="JX70" s="138"/>
      <c r="JY70" s="138"/>
      <c r="JZ70" s="138"/>
      <c r="KA70" s="138"/>
      <c r="KB70" s="138"/>
      <c r="KC70" s="138"/>
      <c r="KD70" s="138"/>
      <c r="KE70" s="138"/>
      <c r="KF70" s="138"/>
      <c r="KG70" s="138"/>
      <c r="KH70" s="138"/>
      <c r="KI70" s="138"/>
      <c r="KJ70" s="138"/>
      <c r="KK70" s="138"/>
      <c r="KL70" s="138"/>
      <c r="KM70" s="138"/>
      <c r="KN70" s="138"/>
      <c r="KO70" s="138"/>
      <c r="KP70" s="138"/>
      <c r="KQ70" s="138"/>
      <c r="KR70" s="138"/>
      <c r="KS70" s="138"/>
      <c r="KT70" s="138"/>
      <c r="KU70" s="138"/>
      <c r="KV70" s="138"/>
      <c r="KW70" s="138"/>
      <c r="KX70" s="138"/>
      <c r="KY70" s="138"/>
      <c r="KZ70" s="138"/>
      <c r="LA70" s="138"/>
      <c r="LB70" s="138"/>
      <c r="LC70" s="138"/>
      <c r="LD70" s="138"/>
      <c r="LE70" s="138"/>
      <c r="LF70" s="138"/>
      <c r="LG70" s="138"/>
      <c r="LH70" s="138"/>
      <c r="LI70" s="138"/>
      <c r="LJ70" s="138"/>
      <c r="LK70" s="138"/>
      <c r="LL70" s="138"/>
      <c r="LM70" s="138"/>
      <c r="LN70" s="138"/>
      <c r="LO70" s="138"/>
      <c r="LP70" s="138"/>
      <c r="LQ70" s="138"/>
      <c r="LR70" s="138"/>
      <c r="LS70" s="138"/>
      <c r="LT70" s="138"/>
      <c r="LU70" s="138"/>
      <c r="LV70" s="138"/>
      <c r="LW70" s="138"/>
      <c r="LX70" s="138"/>
      <c r="LY70" s="138"/>
      <c r="LZ70" s="138"/>
      <c r="MA70" s="138"/>
      <c r="MB70" s="138"/>
      <c r="MC70" s="138"/>
      <c r="MD70" s="138"/>
      <c r="ME70" s="138"/>
      <c r="MF70" s="138"/>
      <c r="MG70" s="138"/>
      <c r="MH70" s="138"/>
      <c r="MI70" s="138"/>
      <c r="MJ70" s="138"/>
      <c r="MK70" s="138"/>
      <c r="ML70" s="138"/>
      <c r="MM70" s="138"/>
      <c r="MN70" s="138"/>
      <c r="MO70" s="138"/>
      <c r="MP70" s="138"/>
      <c r="MQ70" s="138"/>
      <c r="MR70" s="138"/>
      <c r="MS70" s="138"/>
      <c r="MT70" s="138"/>
      <c r="MU70" s="138"/>
      <c r="MV70" s="138"/>
      <c r="MW70" s="138"/>
      <c r="MX70" s="138"/>
      <c r="MY70" s="138"/>
      <c r="MZ70" s="138"/>
      <c r="NA70" s="138"/>
      <c r="NB70" s="138"/>
      <c r="NC70" s="138"/>
      <c r="ND70" s="138"/>
      <c r="NE70" s="138"/>
      <c r="NF70" s="138"/>
      <c r="NG70" s="138"/>
      <c r="NH70" s="138"/>
      <c r="NI70" s="138"/>
      <c r="NJ70" s="138"/>
      <c r="NK70" s="138"/>
      <c r="NL70" s="138"/>
      <c r="NM70" s="138"/>
      <c r="NN70" s="138"/>
      <c r="NO70" s="138"/>
      <c r="NP70" s="138"/>
      <c r="NQ70" s="138"/>
      <c r="NR70" s="138"/>
      <c r="NS70" s="138"/>
      <c r="NT70" s="138"/>
      <c r="NU70" s="138"/>
      <c r="NV70" s="138"/>
      <c r="NW70" s="138"/>
      <c r="NX70" s="138"/>
      <c r="NY70" s="138"/>
      <c r="NZ70" s="138"/>
      <c r="OA70" s="138"/>
      <c r="OB70" s="138"/>
      <c r="OC70" s="138"/>
      <c r="OD70" s="138"/>
      <c r="OE70" s="138"/>
      <c r="OF70" s="138"/>
      <c r="OG70" s="138"/>
      <c r="OH70" s="138"/>
      <c r="OI70" s="138"/>
      <c r="OJ70" s="138"/>
      <c r="OK70" s="138"/>
      <c r="OL70" s="138"/>
      <c r="OM70" s="138"/>
      <c r="ON70" s="138"/>
      <c r="OO70" s="138"/>
      <c r="OP70" s="138"/>
      <c r="OQ70" s="138"/>
      <c r="OR70" s="138"/>
      <c r="OS70" s="138"/>
      <c r="OT70" s="138"/>
      <c r="OU70" s="138"/>
      <c r="OV70" s="138"/>
      <c r="OW70" s="138"/>
      <c r="OX70" s="138"/>
      <c r="OY70" s="138"/>
      <c r="OZ70" s="138"/>
      <c r="PA70" s="138"/>
      <c r="PB70" s="138"/>
      <c r="PC70" s="138"/>
      <c r="PD70" s="138"/>
      <c r="PE70" s="138"/>
      <c r="PF70" s="138"/>
      <c r="PG70" s="138"/>
      <c r="PH70" s="138"/>
      <c r="PI70" s="138"/>
      <c r="PJ70" s="138"/>
      <c r="PK70" s="138"/>
      <c r="PL70" s="138"/>
      <c r="PM70" s="138"/>
      <c r="PN70" s="138"/>
      <c r="PO70" s="138"/>
      <c r="PP70" s="138"/>
      <c r="PQ70" s="138"/>
      <c r="PR70" s="138"/>
      <c r="PS70" s="138"/>
      <c r="PT70" s="138"/>
      <c r="PU70" s="138"/>
      <c r="PV70" s="138"/>
      <c r="PW70" s="138"/>
      <c r="PX70" s="138"/>
      <c r="PY70" s="138"/>
      <c r="PZ70" s="138"/>
      <c r="QA70" s="138"/>
      <c r="QB70" s="138"/>
      <c r="QC70" s="138"/>
      <c r="QD70" s="138"/>
      <c r="QE70" s="138"/>
      <c r="QF70" s="138"/>
      <c r="QG70" s="138"/>
      <c r="QH70" s="138"/>
      <c r="QI70" s="138"/>
      <c r="QJ70" s="138"/>
      <c r="QK70" s="138"/>
      <c r="QL70" s="138"/>
      <c r="QM70" s="138"/>
      <c r="QN70" s="138"/>
      <c r="QO70" s="138"/>
      <c r="QP70" s="138"/>
      <c r="QQ70" s="138"/>
      <c r="QR70" s="138"/>
      <c r="QS70" s="138"/>
      <c r="QT70" s="138"/>
      <c r="QU70" s="138"/>
      <c r="QV70" s="138"/>
      <c r="QW70" s="138"/>
      <c r="QX70" s="138"/>
      <c r="QY70" s="138"/>
      <c r="QZ70" s="138"/>
      <c r="RA70" s="138"/>
      <c r="RB70" s="138"/>
      <c r="RC70" s="138"/>
      <c r="RD70" s="138"/>
      <c r="RE70" s="138"/>
      <c r="RF70" s="138"/>
      <c r="RG70" s="138"/>
      <c r="RH70" s="138"/>
      <c r="RI70" s="138"/>
      <c r="RJ70" s="138"/>
      <c r="RK70" s="138"/>
      <c r="RL70" s="138"/>
      <c r="RM70" s="138"/>
      <c r="RN70" s="138"/>
      <c r="RO70" s="138"/>
      <c r="RP70" s="138"/>
      <c r="RQ70" s="138"/>
      <c r="RR70" s="138"/>
      <c r="RS70" s="138"/>
      <c r="RT70" s="138"/>
      <c r="RU70" s="138"/>
      <c r="RV70" s="138"/>
      <c r="RW70" s="138"/>
      <c r="RX70" s="138"/>
      <c r="RY70" s="138"/>
      <c r="RZ70" s="138"/>
      <c r="SA70" s="138"/>
      <c r="SB70" s="138"/>
      <c r="SC70" s="138"/>
      <c r="SD70" s="138"/>
      <c r="SE70" s="138"/>
      <c r="SF70" s="138"/>
      <c r="SG70" s="138"/>
      <c r="SH70" s="138"/>
      <c r="SI70" s="138"/>
      <c r="SJ70" s="138"/>
      <c r="SK70" s="138"/>
      <c r="SL70" s="138"/>
      <c r="SM70" s="138"/>
      <c r="SN70" s="138"/>
      <c r="SO70" s="138"/>
      <c r="SP70" s="138"/>
      <c r="SQ70" s="138"/>
      <c r="SR70" s="138"/>
      <c r="SS70" s="138"/>
      <c r="ST70" s="138"/>
      <c r="SU70" s="138"/>
      <c r="SV70" s="138"/>
      <c r="SW70" s="138"/>
      <c r="SX70" s="138"/>
      <c r="SY70" s="138"/>
      <c r="SZ70" s="138"/>
      <c r="TA70" s="138"/>
      <c r="TB70" s="138"/>
      <c r="TC70" s="138"/>
      <c r="TD70" s="138"/>
      <c r="TE70" s="138"/>
      <c r="TF70" s="138"/>
      <c r="TG70" s="138"/>
      <c r="TH70" s="138"/>
      <c r="TI70" s="138"/>
      <c r="TJ70" s="138"/>
      <c r="TK70" s="138"/>
      <c r="TL70" s="138"/>
      <c r="TM70" s="138"/>
      <c r="TN70" s="138"/>
      <c r="TO70" s="138"/>
      <c r="TP70" s="138"/>
      <c r="TQ70" s="138"/>
      <c r="TR70" s="138"/>
      <c r="TS70" s="138"/>
      <c r="TT70" s="138"/>
      <c r="TU70" s="138"/>
      <c r="TV70" s="138"/>
      <c r="TW70" s="138"/>
      <c r="TX70" s="138"/>
      <c r="TY70" s="138"/>
      <c r="TZ70" s="138"/>
      <c r="UA70" s="138"/>
      <c r="UB70" s="138"/>
      <c r="UC70" s="138"/>
      <c r="UD70" s="138"/>
      <c r="UE70" s="138"/>
      <c r="UF70" s="138"/>
      <c r="UG70" s="138"/>
      <c r="UH70" s="138"/>
      <c r="UI70" s="138"/>
      <c r="UJ70" s="138"/>
      <c r="UK70" s="138"/>
      <c r="UL70" s="138"/>
      <c r="UM70" s="138"/>
      <c r="UN70" s="138"/>
      <c r="UO70" s="138"/>
      <c r="UP70" s="138"/>
      <c r="UQ70" s="138"/>
      <c r="UR70" s="138"/>
      <c r="US70" s="138"/>
      <c r="UT70" s="138"/>
      <c r="UU70" s="138"/>
      <c r="UV70" s="138"/>
      <c r="UW70" s="138"/>
      <c r="UX70" s="138"/>
      <c r="UY70" s="138"/>
      <c r="UZ70" s="138"/>
      <c r="VA70" s="138"/>
      <c r="VB70" s="138"/>
      <c r="VC70" s="138"/>
      <c r="VD70" s="138"/>
      <c r="VE70" s="138"/>
      <c r="VF70" s="138"/>
      <c r="VG70" s="138"/>
      <c r="VH70" s="138"/>
      <c r="VI70" s="138"/>
      <c r="VJ70" s="138"/>
      <c r="VK70" s="138"/>
      <c r="VL70" s="138"/>
      <c r="VM70" s="138"/>
      <c r="VN70" s="138"/>
      <c r="VO70" s="138"/>
      <c r="VP70" s="138"/>
      <c r="VQ70" s="138"/>
      <c r="VR70" s="138"/>
      <c r="VS70" s="138"/>
      <c r="VT70" s="138"/>
      <c r="VU70" s="138"/>
      <c r="VV70" s="138"/>
      <c r="VW70" s="138"/>
      <c r="VX70" s="138"/>
      <c r="VY70" s="138"/>
      <c r="VZ70" s="138"/>
      <c r="WA70" s="138"/>
      <c r="WB70" s="138"/>
      <c r="WC70" s="138"/>
      <c r="WD70" s="138"/>
      <c r="WE70" s="138"/>
      <c r="WF70" s="138"/>
      <c r="WG70" s="138"/>
      <c r="WH70" s="138"/>
      <c r="WI70" s="138"/>
      <c r="WJ70" s="138"/>
      <c r="WK70" s="138"/>
      <c r="WL70" s="138"/>
      <c r="WM70" s="138"/>
      <c r="WN70" s="138"/>
      <c r="WO70" s="138"/>
      <c r="WP70" s="138"/>
      <c r="WQ70" s="138"/>
      <c r="WR70" s="138"/>
      <c r="WS70" s="138"/>
      <c r="WT70" s="138"/>
      <c r="WU70" s="138"/>
      <c r="WV70" s="138"/>
      <c r="WW70" s="138"/>
      <c r="WX70" s="138"/>
      <c r="WY70" s="138"/>
      <c r="WZ70" s="138"/>
      <c r="XA70" s="138"/>
      <c r="XB70" s="138"/>
      <c r="XC70" s="138"/>
      <c r="XD70" s="138"/>
      <c r="XE70" s="138"/>
      <c r="XF70" s="138"/>
      <c r="XG70" s="138"/>
      <c r="XH70" s="138"/>
      <c r="XI70" s="138"/>
      <c r="XJ70" s="138"/>
      <c r="XK70" s="138"/>
      <c r="XL70" s="138"/>
      <c r="XM70" s="138"/>
      <c r="XN70" s="138"/>
      <c r="XO70" s="138"/>
      <c r="XP70" s="138"/>
      <c r="XQ70" s="138"/>
      <c r="XR70" s="138"/>
      <c r="XS70" s="138"/>
      <c r="XT70" s="138"/>
      <c r="XU70" s="138"/>
      <c r="XV70" s="138"/>
      <c r="XW70" s="138"/>
      <c r="XX70" s="138"/>
      <c r="XY70" s="138"/>
      <c r="XZ70" s="138"/>
      <c r="YA70" s="138"/>
      <c r="YB70" s="138"/>
      <c r="YC70" s="138"/>
      <c r="YD70" s="138"/>
      <c r="YE70" s="138"/>
      <c r="YF70" s="138"/>
      <c r="YG70" s="138"/>
      <c r="YH70" s="138"/>
      <c r="YI70" s="138"/>
      <c r="YJ70" s="138"/>
      <c r="YK70" s="138"/>
      <c r="YL70" s="138"/>
      <c r="YM70" s="138"/>
      <c r="YN70" s="138"/>
      <c r="YO70" s="138"/>
      <c r="YP70" s="138"/>
      <c r="YQ70" s="138"/>
      <c r="YR70" s="138"/>
      <c r="YS70" s="138"/>
      <c r="YT70" s="138"/>
      <c r="YU70" s="138"/>
      <c r="YV70" s="138"/>
      <c r="YW70" s="138"/>
      <c r="YX70" s="138"/>
      <c r="YY70" s="138"/>
      <c r="YZ70" s="138"/>
      <c r="ZA70" s="138"/>
      <c r="ZB70" s="138"/>
      <c r="ZC70" s="138"/>
      <c r="ZD70" s="138"/>
      <c r="ZE70" s="138"/>
      <c r="ZF70" s="138"/>
      <c r="ZG70" s="138"/>
      <c r="ZH70" s="138"/>
      <c r="ZI70" s="138"/>
      <c r="ZJ70" s="138"/>
      <c r="ZK70" s="138"/>
      <c r="ZL70" s="138"/>
      <c r="ZM70" s="138"/>
      <c r="ZN70" s="138"/>
      <c r="ZO70" s="138"/>
      <c r="ZP70" s="138"/>
      <c r="ZQ70" s="138"/>
      <c r="ZR70" s="138"/>
      <c r="ZS70" s="138"/>
      <c r="ZT70" s="138"/>
      <c r="ZU70" s="138"/>
      <c r="ZV70" s="138"/>
      <c r="ZW70" s="138"/>
      <c r="ZX70" s="138"/>
      <c r="ZY70" s="138"/>
      <c r="ZZ70" s="138"/>
      <c r="AAA70" s="138"/>
      <c r="AAB70" s="138"/>
      <c r="AAC70" s="138"/>
      <c r="AAD70" s="138"/>
      <c r="AAE70" s="138"/>
      <c r="AAF70" s="138"/>
      <c r="AAG70" s="138"/>
      <c r="AAH70" s="138"/>
      <c r="AAI70" s="138"/>
      <c r="AAJ70" s="138"/>
      <c r="AAK70" s="138"/>
      <c r="AAL70" s="138"/>
      <c r="AAM70" s="138"/>
      <c r="AAN70" s="138"/>
      <c r="AAO70" s="138"/>
      <c r="AAP70" s="138"/>
      <c r="AAQ70" s="138"/>
      <c r="AAR70" s="138"/>
      <c r="AAS70" s="138"/>
      <c r="AAT70" s="138"/>
      <c r="AAU70" s="138"/>
      <c r="AAV70" s="138"/>
      <c r="AAW70" s="138"/>
      <c r="AAX70" s="138"/>
      <c r="AAY70" s="138"/>
      <c r="AAZ70" s="138"/>
      <c r="ABA70" s="138"/>
      <c r="ABB70" s="138"/>
      <c r="ABC70" s="138"/>
      <c r="ABD70" s="138"/>
      <c r="ABE70" s="138"/>
      <c r="ABF70" s="138"/>
      <c r="ABG70" s="138"/>
      <c r="ABH70" s="138"/>
      <c r="ABI70" s="138"/>
      <c r="ABJ70" s="138"/>
      <c r="ABK70" s="138"/>
      <c r="ABL70" s="138"/>
      <c r="ABM70" s="138"/>
      <c r="ABN70" s="138"/>
      <c r="ABO70" s="138"/>
      <c r="ABP70" s="138"/>
      <c r="ABQ70" s="138"/>
      <c r="ABR70" s="138"/>
      <c r="ABS70" s="138"/>
      <c r="ABT70" s="138"/>
      <c r="ABU70" s="138"/>
      <c r="ABV70" s="138"/>
      <c r="ABW70" s="138"/>
      <c r="ABX70" s="138"/>
      <c r="ABY70" s="138"/>
      <c r="ABZ70" s="138"/>
      <c r="ACA70" s="138"/>
      <c r="ACB70" s="138"/>
      <c r="ACC70" s="138"/>
      <c r="ACD70" s="138"/>
      <c r="ACE70" s="138"/>
      <c r="ACF70" s="138"/>
      <c r="ACG70" s="138"/>
      <c r="ACH70" s="138"/>
      <c r="ACI70" s="138"/>
      <c r="ACJ70" s="138"/>
      <c r="ACK70" s="138"/>
      <c r="ACL70" s="138"/>
      <c r="ACM70" s="138"/>
      <c r="ACN70" s="138"/>
      <c r="ACO70" s="138"/>
      <c r="ACP70" s="138"/>
      <c r="ACQ70" s="138"/>
      <c r="ACR70" s="138"/>
      <c r="ACS70" s="138"/>
      <c r="ACT70" s="138"/>
      <c r="ACU70" s="138"/>
      <c r="ACV70" s="138"/>
      <c r="ACW70" s="138"/>
      <c r="ACX70" s="138"/>
      <c r="ACY70" s="138"/>
      <c r="ACZ70" s="138"/>
      <c r="ADA70" s="138"/>
      <c r="ADB70" s="138"/>
      <c r="ADC70" s="138"/>
      <c r="ADD70" s="138"/>
      <c r="ADE70" s="138"/>
      <c r="ADF70" s="138"/>
      <c r="ADG70" s="138"/>
      <c r="ADH70" s="138"/>
      <c r="ADI70" s="138"/>
      <c r="ADJ70" s="138"/>
      <c r="ADK70" s="138"/>
      <c r="ADL70" s="138"/>
      <c r="ADM70" s="138"/>
      <c r="ADN70" s="138"/>
      <c r="ADO70" s="138"/>
      <c r="ADP70" s="138"/>
      <c r="ADQ70" s="138"/>
      <c r="ADR70" s="138"/>
      <c r="ADS70" s="138"/>
      <c r="ADT70" s="138"/>
      <c r="ADU70" s="138"/>
      <c r="ADV70" s="138"/>
      <c r="ADW70" s="138"/>
      <c r="ADX70" s="138"/>
      <c r="ADY70" s="138"/>
      <c r="ADZ70" s="138"/>
      <c r="AEA70" s="138"/>
      <c r="AEB70" s="138"/>
      <c r="AEC70" s="138"/>
      <c r="AED70" s="138"/>
      <c r="AEE70" s="138"/>
      <c r="AEF70" s="138"/>
      <c r="AEG70" s="138"/>
      <c r="AEH70" s="138"/>
      <c r="AEI70" s="138"/>
      <c r="AEJ70" s="138"/>
      <c r="AEK70" s="138"/>
      <c r="AEL70" s="138"/>
      <c r="AEM70" s="138"/>
      <c r="AEN70" s="138"/>
      <c r="AEO70" s="138"/>
      <c r="AEP70" s="138"/>
      <c r="AEQ70" s="138"/>
      <c r="AER70" s="138"/>
      <c r="AES70" s="138"/>
      <c r="AET70" s="138"/>
      <c r="AEU70" s="138"/>
      <c r="AEV70" s="138"/>
      <c r="AEW70" s="138"/>
      <c r="AEX70" s="138"/>
      <c r="AEY70" s="138"/>
      <c r="AEZ70" s="138"/>
      <c r="AFA70" s="138"/>
      <c r="AFB70" s="138"/>
      <c r="AFC70" s="138"/>
      <c r="AFD70" s="138"/>
      <c r="AFE70" s="138"/>
      <c r="AFF70" s="138"/>
      <c r="AFG70" s="138"/>
      <c r="AFH70" s="138"/>
      <c r="AFI70" s="138"/>
      <c r="AFJ70" s="138"/>
      <c r="AFK70" s="138"/>
      <c r="AFL70" s="138"/>
      <c r="AFM70" s="138"/>
      <c r="AFN70" s="138"/>
      <c r="AFO70" s="138"/>
      <c r="AFP70" s="138"/>
      <c r="AFQ70" s="138"/>
      <c r="AFR70" s="138"/>
      <c r="AFS70" s="138"/>
      <c r="AFT70" s="138"/>
      <c r="AFU70" s="138"/>
      <c r="AFV70" s="138"/>
      <c r="AFW70" s="138"/>
      <c r="AFX70" s="138"/>
      <c r="AFY70" s="138"/>
      <c r="AFZ70" s="138"/>
      <c r="AGA70" s="138"/>
      <c r="AGB70" s="138"/>
      <c r="AGC70" s="138"/>
      <c r="AGD70" s="138"/>
      <c r="AGE70" s="138"/>
      <c r="AGF70" s="138"/>
      <c r="AGG70" s="138"/>
      <c r="AGH70" s="138"/>
      <c r="AGI70" s="138"/>
      <c r="AGJ70" s="138"/>
      <c r="AGK70" s="138"/>
      <c r="AGL70" s="138"/>
      <c r="AGM70" s="138"/>
      <c r="AGN70" s="138"/>
      <c r="AGO70" s="138"/>
      <c r="AGP70" s="138"/>
      <c r="AGQ70" s="138"/>
      <c r="AGR70" s="138"/>
      <c r="AGS70" s="138"/>
      <c r="AGT70" s="138"/>
      <c r="AGU70" s="138"/>
      <c r="AGV70" s="138"/>
      <c r="AGW70" s="138"/>
      <c r="AGX70" s="138"/>
      <c r="AGY70" s="138"/>
      <c r="AGZ70" s="138"/>
      <c r="AHA70" s="138"/>
      <c r="AHB70" s="138"/>
      <c r="AHC70" s="138"/>
      <c r="AHD70" s="138"/>
      <c r="AHE70" s="138"/>
      <c r="AHF70" s="138"/>
      <c r="AHG70" s="138"/>
      <c r="AHH70" s="138"/>
      <c r="AHI70" s="138"/>
      <c r="AHJ70" s="138"/>
      <c r="AHK70" s="138"/>
      <c r="AHL70" s="138"/>
      <c r="AHM70" s="138"/>
      <c r="AHN70" s="138"/>
      <c r="AHO70" s="138"/>
      <c r="AHP70" s="138"/>
      <c r="AHQ70" s="138"/>
      <c r="AHR70" s="138"/>
      <c r="AHS70" s="138"/>
      <c r="AHT70" s="138"/>
      <c r="AHU70" s="138"/>
      <c r="AHV70" s="138"/>
      <c r="AHW70" s="138"/>
      <c r="AHX70" s="138"/>
      <c r="AHY70" s="138"/>
      <c r="AHZ70" s="138"/>
      <c r="AIA70" s="138"/>
      <c r="AIB70" s="138"/>
      <c r="AIC70" s="138"/>
      <c r="AID70" s="138"/>
      <c r="AIE70" s="138"/>
      <c r="AIF70" s="138"/>
      <c r="AIG70" s="138"/>
      <c r="AIH70" s="138"/>
      <c r="AII70" s="138"/>
      <c r="AIJ70" s="138"/>
      <c r="AIK70" s="138"/>
      <c r="AIL70" s="138"/>
      <c r="AIM70" s="138"/>
      <c r="AIN70" s="138"/>
      <c r="AIO70" s="138"/>
      <c r="AIP70" s="138"/>
      <c r="AIQ70" s="138"/>
      <c r="AIR70" s="138"/>
      <c r="AIS70" s="138"/>
      <c r="AIT70" s="138"/>
      <c r="AIU70" s="138"/>
      <c r="AIV70" s="138"/>
      <c r="AIW70" s="138"/>
      <c r="AIX70" s="138"/>
      <c r="AIY70" s="138"/>
      <c r="AIZ70" s="138"/>
      <c r="AJA70" s="138"/>
      <c r="AJB70" s="138"/>
      <c r="AJC70" s="138"/>
      <c r="AJD70" s="138"/>
      <c r="AJE70" s="138"/>
      <c r="AJF70" s="138"/>
      <c r="AJG70" s="138"/>
      <c r="AJH70" s="138"/>
      <c r="AJI70" s="138"/>
      <c r="AJJ70" s="138"/>
      <c r="AJK70" s="138"/>
      <c r="AJL70" s="138"/>
      <c r="AJM70" s="138"/>
      <c r="AJN70" s="138"/>
      <c r="AJO70" s="138"/>
      <c r="AJP70" s="138"/>
      <c r="AJQ70" s="138"/>
      <c r="AJR70" s="138"/>
      <c r="AJS70" s="138"/>
      <c r="AJT70" s="138"/>
      <c r="AJU70" s="138"/>
      <c r="AJV70" s="138"/>
      <c r="AJW70" s="138"/>
      <c r="AJX70" s="138"/>
      <c r="AJY70" s="138"/>
      <c r="AJZ70" s="138"/>
      <c r="AKA70" s="138"/>
      <c r="AKB70" s="138"/>
      <c r="AKC70" s="138"/>
      <c r="AKD70" s="138"/>
      <c r="AKE70" s="138"/>
      <c r="AKF70" s="138"/>
      <c r="AKG70" s="138"/>
      <c r="AKH70" s="138"/>
      <c r="AKI70" s="138"/>
      <c r="AKJ70" s="138"/>
      <c r="AKK70" s="138"/>
      <c r="AKL70" s="138"/>
      <c r="AKM70" s="138"/>
      <c r="AKN70" s="138"/>
      <c r="AKO70" s="138"/>
      <c r="AKP70" s="138"/>
      <c r="AKQ70" s="138"/>
      <c r="AKR70" s="138"/>
      <c r="AKS70" s="138"/>
      <c r="AKT70" s="138"/>
      <c r="AKU70" s="138"/>
      <c r="AKV70" s="138"/>
      <c r="AKW70" s="138"/>
      <c r="AKX70" s="138"/>
      <c r="AKY70" s="138"/>
      <c r="AKZ70" s="138"/>
      <c r="ALA70" s="138"/>
      <c r="ALB70" s="138"/>
      <c r="ALC70" s="138"/>
      <c r="ALD70" s="138"/>
      <c r="ALE70" s="138"/>
      <c r="ALF70" s="138"/>
      <c r="ALG70" s="138"/>
      <c r="ALH70" s="138"/>
      <c r="ALI70" s="138"/>
      <c r="ALJ70" s="138"/>
      <c r="ALK70" s="138"/>
      <c r="ALL70" s="138"/>
      <c r="ALM70" s="138"/>
      <c r="ALN70" s="138"/>
      <c r="ALO70" s="138"/>
      <c r="ALP70" s="138"/>
      <c r="ALQ70" s="138"/>
      <c r="ALR70" s="138"/>
      <c r="ALS70" s="138"/>
      <c r="ALT70" s="138"/>
      <c r="ALU70" s="138"/>
      <c r="ALV70" s="138"/>
      <c r="ALW70" s="138"/>
      <c r="ALX70" s="138"/>
      <c r="ALY70" s="138"/>
      <c r="ALZ70" s="138"/>
      <c r="AMA70" s="138"/>
      <c r="AMB70" s="138"/>
      <c r="AMC70" s="138"/>
      <c r="AMD70" s="138"/>
      <c r="AME70" s="138"/>
      <c r="AMF70" s="138"/>
      <c r="AMG70" s="138"/>
      <c r="AMH70" s="138"/>
      <c r="AMI70" s="138"/>
      <c r="AMJ70" s="138"/>
      <c r="AMK70" s="138"/>
      <c r="AML70" s="138"/>
      <c r="AMM70" s="138"/>
      <c r="AMN70" s="138"/>
      <c r="AMO70" s="138"/>
      <c r="AMP70" s="138"/>
      <c r="AMQ70" s="138"/>
      <c r="AMR70" s="138"/>
      <c r="AMS70" s="138"/>
      <c r="AMT70" s="138"/>
      <c r="AMU70" s="138"/>
      <c r="AMV70" s="138"/>
      <c r="AMW70" s="138"/>
      <c r="AMX70" s="138"/>
      <c r="AMY70" s="138"/>
      <c r="AMZ70" s="138"/>
      <c r="ANA70" s="138"/>
      <c r="ANB70" s="138"/>
      <c r="ANC70" s="138"/>
      <c r="AND70" s="138"/>
      <c r="ANE70" s="138"/>
      <c r="ANF70" s="138"/>
      <c r="ANG70" s="138"/>
      <c r="ANH70" s="138"/>
      <c r="ANI70" s="138"/>
      <c r="ANJ70" s="138"/>
      <c r="ANK70" s="138"/>
      <c r="ANL70" s="138"/>
      <c r="ANM70" s="138"/>
      <c r="ANN70" s="138"/>
      <c r="ANO70" s="138"/>
      <c r="ANP70" s="138"/>
      <c r="ANQ70" s="138"/>
      <c r="ANR70" s="138"/>
      <c r="ANS70" s="138"/>
      <c r="ANT70" s="138"/>
      <c r="ANU70" s="138"/>
      <c r="ANV70" s="138"/>
      <c r="ANW70" s="138"/>
      <c r="ANX70" s="138"/>
      <c r="ANY70" s="138"/>
      <c r="ANZ70" s="138"/>
      <c r="AOA70" s="138"/>
      <c r="AOB70" s="138"/>
      <c r="AOC70" s="138"/>
      <c r="AOD70" s="138"/>
      <c r="AOE70" s="138"/>
      <c r="AOF70" s="138"/>
      <c r="AOG70" s="138"/>
      <c r="AOH70" s="138"/>
      <c r="AOI70" s="138"/>
      <c r="AOJ70" s="138"/>
      <c r="AOK70" s="138"/>
      <c r="AOL70" s="138"/>
      <c r="AOM70" s="138"/>
      <c r="AON70" s="138"/>
      <c r="AOO70" s="138"/>
      <c r="AOP70" s="138"/>
      <c r="AOQ70" s="138"/>
      <c r="AOR70" s="138"/>
      <c r="AOS70" s="138"/>
      <c r="AOT70" s="138"/>
      <c r="AOU70" s="138"/>
      <c r="AOV70" s="138"/>
      <c r="AOW70" s="138"/>
      <c r="AOX70" s="138"/>
      <c r="AOY70" s="138"/>
      <c r="AOZ70" s="138"/>
      <c r="APA70" s="138"/>
      <c r="APB70" s="138"/>
      <c r="APC70" s="138"/>
      <c r="APD70" s="138"/>
      <c r="APE70" s="138"/>
      <c r="APF70" s="138"/>
      <c r="APG70" s="138"/>
      <c r="APH70" s="138"/>
      <c r="API70" s="138"/>
      <c r="APJ70" s="138"/>
      <c r="APK70" s="138"/>
      <c r="APL70" s="138"/>
      <c r="APM70" s="138"/>
      <c r="APN70" s="138"/>
      <c r="APO70" s="138"/>
      <c r="APP70" s="138"/>
      <c r="APQ70" s="138"/>
      <c r="APR70" s="138"/>
      <c r="APS70" s="138"/>
      <c r="APT70" s="138"/>
      <c r="APU70" s="138"/>
      <c r="APV70" s="138"/>
      <c r="APW70" s="138"/>
      <c r="APX70" s="138"/>
      <c r="APY70" s="138"/>
      <c r="APZ70" s="138"/>
      <c r="AQA70" s="138"/>
      <c r="AQB70" s="138"/>
      <c r="AQC70" s="138"/>
      <c r="AQD70" s="138"/>
      <c r="AQE70" s="138"/>
      <c r="AQF70" s="138"/>
      <c r="AQG70" s="138"/>
      <c r="AQH70" s="138"/>
      <c r="AQI70" s="138"/>
      <c r="AQJ70" s="138"/>
      <c r="AQK70" s="138"/>
      <c r="AQL70" s="138"/>
      <c r="AQM70" s="138"/>
      <c r="AQN70" s="138"/>
      <c r="AQO70" s="138"/>
      <c r="AQP70" s="138"/>
      <c r="AQQ70" s="138"/>
      <c r="AQR70" s="138"/>
      <c r="AQS70" s="138"/>
      <c r="AQT70" s="138"/>
      <c r="AQU70" s="138"/>
      <c r="AQV70" s="138"/>
      <c r="AQW70" s="138"/>
      <c r="AQX70" s="138"/>
      <c r="AQY70" s="138"/>
      <c r="AQZ70" s="138"/>
      <c r="ARA70" s="138"/>
      <c r="ARB70" s="138"/>
      <c r="ARC70" s="138"/>
      <c r="ARD70" s="138"/>
      <c r="ARE70" s="138"/>
      <c r="ARF70" s="138"/>
      <c r="ARG70" s="138"/>
      <c r="ARH70" s="138"/>
      <c r="ARI70" s="138"/>
      <c r="ARJ70" s="138"/>
      <c r="ARK70" s="138"/>
      <c r="ARL70" s="138"/>
      <c r="ARM70" s="138"/>
      <c r="ARN70" s="138"/>
      <c r="ARO70" s="138"/>
      <c r="ARP70" s="138"/>
      <c r="ARQ70" s="138"/>
      <c r="ARR70" s="138"/>
      <c r="ARS70" s="138"/>
      <c r="ART70" s="138"/>
      <c r="ARU70" s="138"/>
      <c r="ARV70" s="138"/>
      <c r="ARW70" s="138"/>
      <c r="ARX70" s="138"/>
      <c r="ARY70" s="138"/>
      <c r="ARZ70" s="138"/>
      <c r="ASA70" s="138"/>
      <c r="ASB70" s="138"/>
      <c r="ASC70" s="138"/>
      <c r="ASD70" s="138"/>
      <c r="ASE70" s="138"/>
      <c r="ASF70" s="138"/>
      <c r="ASG70" s="138"/>
      <c r="ASH70" s="138"/>
      <c r="ASI70" s="138"/>
      <c r="ASJ70" s="138"/>
      <c r="ASK70" s="138"/>
      <c r="ASL70" s="138"/>
      <c r="ASM70" s="138"/>
      <c r="ASN70" s="138"/>
      <c r="ASO70" s="138"/>
      <c r="ASP70" s="138"/>
      <c r="ASQ70" s="138"/>
      <c r="ASR70" s="138"/>
      <c r="ASS70" s="138"/>
      <c r="AST70" s="138"/>
      <c r="ASU70" s="138"/>
      <c r="ASV70" s="138"/>
      <c r="ASW70" s="138"/>
      <c r="ASX70" s="138"/>
      <c r="ASY70" s="138"/>
      <c r="ASZ70" s="138"/>
      <c r="ATA70" s="138"/>
      <c r="ATB70" s="138"/>
      <c r="ATC70" s="138"/>
      <c r="ATD70" s="138"/>
      <c r="ATE70" s="138"/>
      <c r="ATF70" s="138"/>
      <c r="ATG70" s="138"/>
      <c r="ATH70" s="138"/>
      <c r="ATI70" s="138"/>
      <c r="ATJ70" s="138"/>
      <c r="ATK70" s="138"/>
      <c r="ATL70" s="138"/>
      <c r="ATM70" s="138"/>
      <c r="ATN70" s="138"/>
      <c r="ATO70" s="138"/>
      <c r="ATP70" s="138"/>
      <c r="ATQ70" s="138"/>
      <c r="ATR70" s="138"/>
      <c r="ATS70" s="138"/>
      <c r="ATT70" s="138"/>
      <c r="ATU70" s="138"/>
      <c r="ATV70" s="138"/>
      <c r="ATW70" s="138"/>
      <c r="ATX70" s="138"/>
      <c r="ATY70" s="138"/>
      <c r="ATZ70" s="138"/>
      <c r="AUA70" s="138"/>
      <c r="AUB70" s="138"/>
      <c r="AUC70" s="138"/>
      <c r="AUD70" s="138"/>
      <c r="AUE70" s="138"/>
      <c r="AUF70" s="138"/>
      <c r="AUG70" s="138"/>
      <c r="AUH70" s="138"/>
      <c r="AUI70" s="138"/>
      <c r="AUJ70" s="138"/>
      <c r="AUK70" s="138"/>
      <c r="AUL70" s="138"/>
      <c r="AUM70" s="138"/>
      <c r="AUN70" s="138"/>
      <c r="AUO70" s="138"/>
      <c r="AUP70" s="138"/>
      <c r="AUQ70" s="138"/>
      <c r="AUR70" s="138"/>
      <c r="AUS70" s="138"/>
      <c r="AUT70" s="138"/>
      <c r="AUU70" s="138"/>
      <c r="AUV70" s="138"/>
      <c r="AUW70" s="138"/>
      <c r="AUX70" s="138"/>
      <c r="AUY70" s="138"/>
      <c r="AUZ70" s="138"/>
      <c r="AVA70" s="138"/>
      <c r="AVB70" s="138"/>
      <c r="AVC70" s="138"/>
      <c r="AVD70" s="138"/>
      <c r="AVE70" s="138"/>
      <c r="AVF70" s="138"/>
      <c r="AVG70" s="138"/>
      <c r="AVH70" s="138"/>
      <c r="AVI70" s="138"/>
      <c r="AVJ70" s="138"/>
      <c r="AVK70" s="138"/>
      <c r="AVL70" s="138"/>
      <c r="AVM70" s="138"/>
      <c r="AVN70" s="138"/>
      <c r="AVO70" s="138"/>
      <c r="AVP70" s="138"/>
      <c r="AVQ70" s="138"/>
      <c r="AVR70" s="138"/>
      <c r="AVS70" s="138"/>
      <c r="AVT70" s="138"/>
      <c r="AVU70" s="138"/>
      <c r="AVV70" s="138"/>
      <c r="AVW70" s="138"/>
      <c r="AVX70" s="138"/>
      <c r="AVY70" s="138"/>
      <c r="AVZ70" s="138"/>
      <c r="AWA70" s="138"/>
      <c r="AWB70" s="138"/>
      <c r="AWC70" s="138"/>
      <c r="AWD70" s="138"/>
      <c r="AWE70" s="138"/>
      <c r="AWF70" s="138"/>
      <c r="AWG70" s="138"/>
      <c r="AWH70" s="138"/>
      <c r="AWI70" s="138"/>
      <c r="AWJ70" s="138"/>
      <c r="AWK70" s="138"/>
      <c r="AWL70" s="138"/>
      <c r="AWM70" s="138"/>
      <c r="AWN70" s="138"/>
      <c r="AWO70" s="138"/>
      <c r="AWP70" s="138"/>
      <c r="AWQ70" s="138"/>
      <c r="AWR70" s="138"/>
      <c r="AWS70" s="138"/>
      <c r="AWT70" s="138"/>
      <c r="AWU70" s="138"/>
      <c r="AWV70" s="138"/>
      <c r="AWW70" s="138"/>
      <c r="AWX70" s="138"/>
      <c r="AWY70" s="138"/>
      <c r="AWZ70" s="138"/>
      <c r="AXA70" s="138"/>
      <c r="AXB70" s="138"/>
      <c r="AXC70" s="138"/>
      <c r="AXD70" s="138"/>
      <c r="AXE70" s="138"/>
      <c r="AXF70" s="138"/>
      <c r="AXG70" s="138"/>
      <c r="AXH70" s="138"/>
      <c r="AXI70" s="138"/>
      <c r="AXJ70" s="138"/>
      <c r="AXK70" s="138"/>
      <c r="AXL70" s="138"/>
      <c r="AXM70" s="138"/>
      <c r="AXN70" s="138"/>
      <c r="AXO70" s="138"/>
      <c r="AXP70" s="138"/>
      <c r="AXQ70" s="138"/>
      <c r="AXR70" s="138"/>
      <c r="AXS70" s="138"/>
      <c r="AXT70" s="138"/>
      <c r="AXU70" s="138"/>
      <c r="AXV70" s="138"/>
      <c r="AXW70" s="138"/>
      <c r="AXX70" s="138"/>
      <c r="AXY70" s="138"/>
      <c r="AXZ70" s="138"/>
      <c r="AYA70" s="138"/>
      <c r="AYB70" s="138"/>
      <c r="AYC70" s="138"/>
      <c r="AYD70" s="138"/>
      <c r="AYE70" s="138"/>
      <c r="AYF70" s="138"/>
      <c r="AYG70" s="138"/>
      <c r="AYH70" s="138"/>
      <c r="AYI70" s="138"/>
      <c r="AYJ70" s="138"/>
      <c r="AYK70" s="138"/>
      <c r="AYL70" s="138"/>
      <c r="AYM70" s="138"/>
      <c r="AYN70" s="138"/>
      <c r="AYO70" s="138"/>
      <c r="AYP70" s="138"/>
      <c r="AYQ70" s="138"/>
      <c r="AYR70" s="138"/>
      <c r="AYS70" s="138"/>
      <c r="AYT70" s="138"/>
      <c r="AYU70" s="138"/>
      <c r="AYV70" s="138"/>
      <c r="AYW70" s="138"/>
      <c r="AYX70" s="138"/>
      <c r="AYY70" s="138"/>
      <c r="AYZ70" s="138"/>
      <c r="AZA70" s="138"/>
      <c r="AZB70" s="138"/>
      <c r="AZC70" s="138"/>
      <c r="AZD70" s="138"/>
      <c r="AZE70" s="138"/>
      <c r="AZF70" s="138"/>
      <c r="AZG70" s="138"/>
      <c r="AZH70" s="138"/>
      <c r="AZI70" s="138"/>
      <c r="AZJ70" s="138"/>
      <c r="AZK70" s="138"/>
      <c r="AZL70" s="138"/>
      <c r="AZM70" s="138"/>
      <c r="AZN70" s="138"/>
      <c r="AZO70" s="138"/>
      <c r="AZP70" s="138"/>
      <c r="AZQ70" s="138"/>
      <c r="AZR70" s="138"/>
      <c r="AZS70" s="138"/>
      <c r="AZT70" s="138"/>
      <c r="AZU70" s="138"/>
      <c r="AZV70" s="138"/>
      <c r="AZW70" s="138"/>
      <c r="AZX70" s="138"/>
      <c r="AZY70" s="138"/>
      <c r="AZZ70" s="138"/>
      <c r="BAA70" s="138"/>
      <c r="BAB70" s="138"/>
      <c r="BAC70" s="138"/>
      <c r="BAD70" s="138"/>
      <c r="BAE70" s="138"/>
      <c r="BAF70" s="138"/>
      <c r="BAG70" s="138"/>
      <c r="BAH70" s="138"/>
      <c r="BAI70" s="138"/>
      <c r="BAJ70" s="138"/>
      <c r="BAK70" s="138"/>
      <c r="BAL70" s="138"/>
      <c r="BAM70" s="138"/>
      <c r="BAN70" s="138"/>
      <c r="BAO70" s="138"/>
      <c r="BAP70" s="138"/>
      <c r="BAQ70" s="138"/>
      <c r="BAR70" s="138"/>
      <c r="BAS70" s="138"/>
      <c r="BAT70" s="138"/>
      <c r="BAU70" s="138"/>
      <c r="BAV70" s="138"/>
      <c r="BAW70" s="138"/>
      <c r="BAX70" s="138"/>
      <c r="BAY70" s="138"/>
      <c r="BAZ70" s="138"/>
      <c r="BBA70" s="138"/>
      <c r="BBB70" s="138"/>
      <c r="BBC70" s="138"/>
      <c r="BBD70" s="138"/>
      <c r="BBE70" s="138"/>
      <c r="BBF70" s="138"/>
      <c r="BBG70" s="138"/>
      <c r="BBH70" s="138"/>
      <c r="BBI70" s="138"/>
      <c r="BBJ70" s="138"/>
      <c r="BBK70" s="138"/>
      <c r="BBL70" s="138"/>
      <c r="BBM70" s="138"/>
      <c r="BBN70" s="138"/>
      <c r="BBO70" s="138"/>
      <c r="BBP70" s="138"/>
      <c r="BBQ70" s="138"/>
      <c r="BBR70" s="138"/>
      <c r="BBS70" s="138"/>
      <c r="BBT70" s="138"/>
      <c r="BBU70" s="138"/>
      <c r="BBV70" s="138"/>
      <c r="BBW70" s="138"/>
      <c r="BBX70" s="138"/>
      <c r="BBY70" s="138"/>
      <c r="BBZ70" s="138"/>
      <c r="BCA70" s="138"/>
      <c r="BCB70" s="138"/>
      <c r="BCC70" s="138"/>
      <c r="BCD70" s="138"/>
      <c r="BCE70" s="138"/>
      <c r="BCF70" s="138"/>
      <c r="BCG70" s="138"/>
      <c r="BCH70" s="138"/>
      <c r="BCI70" s="138"/>
      <c r="BCJ70" s="138"/>
      <c r="BCK70" s="138"/>
      <c r="BCL70" s="138"/>
      <c r="BCM70" s="138"/>
      <c r="BCN70" s="138"/>
      <c r="BCO70" s="138"/>
      <c r="BCP70" s="138"/>
      <c r="BCQ70" s="138"/>
      <c r="BCR70" s="138"/>
      <c r="BCS70" s="138"/>
      <c r="BCT70" s="138"/>
      <c r="BCU70" s="138"/>
      <c r="BCV70" s="138"/>
      <c r="BCW70" s="138"/>
      <c r="BCX70" s="138"/>
      <c r="BCY70" s="138"/>
      <c r="BCZ70" s="138"/>
      <c r="BDA70" s="138"/>
      <c r="BDB70" s="138"/>
      <c r="BDC70" s="138"/>
      <c r="BDD70" s="138"/>
      <c r="BDE70" s="138"/>
      <c r="BDF70" s="138"/>
      <c r="BDG70" s="138"/>
      <c r="BDH70" s="138"/>
      <c r="BDI70" s="138"/>
      <c r="BDJ70" s="138"/>
      <c r="BDK70" s="138"/>
      <c r="BDL70" s="138"/>
      <c r="BDM70" s="138"/>
      <c r="BDN70" s="138"/>
      <c r="BDO70" s="138"/>
      <c r="BDP70" s="138"/>
      <c r="BDQ70" s="138"/>
      <c r="BDR70" s="138"/>
      <c r="BDS70" s="138"/>
      <c r="BDT70" s="138"/>
      <c r="BDU70" s="138"/>
      <c r="BDV70" s="138"/>
      <c r="BDW70" s="138"/>
      <c r="BDX70" s="138"/>
      <c r="BDY70" s="138"/>
      <c r="BDZ70" s="138"/>
      <c r="BEA70" s="138"/>
      <c r="BEB70" s="138"/>
      <c r="BEC70" s="138"/>
      <c r="BED70" s="138"/>
      <c r="BEE70" s="138"/>
      <c r="BEF70" s="138"/>
      <c r="BEG70" s="138"/>
      <c r="BEH70" s="138"/>
      <c r="BEI70" s="138"/>
      <c r="BEJ70" s="138"/>
      <c r="BEK70" s="138"/>
      <c r="BEL70" s="138"/>
      <c r="BEM70" s="138"/>
      <c r="BEN70" s="138"/>
      <c r="BEO70" s="138"/>
      <c r="BEP70" s="138"/>
      <c r="BEQ70" s="138"/>
      <c r="BER70" s="138"/>
      <c r="BES70" s="138"/>
      <c r="BET70" s="138"/>
      <c r="BEU70" s="138"/>
      <c r="BEV70" s="138"/>
      <c r="BEW70" s="138"/>
      <c r="BEX70" s="138"/>
      <c r="BEY70" s="138"/>
      <c r="BEZ70" s="138"/>
      <c r="BFA70" s="138"/>
      <c r="BFB70" s="138"/>
      <c r="BFC70" s="138"/>
      <c r="BFD70" s="138"/>
      <c r="BFE70" s="138"/>
      <c r="BFF70" s="138"/>
      <c r="BFG70" s="138"/>
      <c r="BFH70" s="138"/>
      <c r="BFI70" s="138"/>
      <c r="BFJ70" s="138"/>
      <c r="BFK70" s="138"/>
      <c r="BFL70" s="138"/>
      <c r="BFM70" s="138"/>
      <c r="BFN70" s="138"/>
      <c r="BFO70" s="138"/>
      <c r="BFP70" s="138"/>
      <c r="BFQ70" s="138"/>
      <c r="BFR70" s="138"/>
      <c r="BFS70" s="138"/>
      <c r="BFT70" s="138"/>
      <c r="BFU70" s="138"/>
      <c r="BFV70" s="138"/>
      <c r="BFW70" s="138"/>
      <c r="BFX70" s="138"/>
      <c r="BFY70" s="138"/>
      <c r="BFZ70" s="138"/>
      <c r="BGA70" s="138"/>
      <c r="BGB70" s="138"/>
      <c r="BGC70" s="138"/>
      <c r="BGD70" s="138"/>
      <c r="BGE70" s="138"/>
      <c r="BGF70" s="138"/>
      <c r="BGG70" s="138"/>
      <c r="BGH70" s="138"/>
      <c r="BGI70" s="138"/>
      <c r="BGJ70" s="138"/>
      <c r="BGK70" s="138"/>
      <c r="BGL70" s="138"/>
      <c r="BGM70" s="138"/>
      <c r="BGN70" s="138"/>
      <c r="BGO70" s="138"/>
      <c r="BGP70" s="138"/>
      <c r="BGQ70" s="138"/>
      <c r="BGR70" s="138"/>
      <c r="BGS70" s="138"/>
      <c r="BGT70" s="138"/>
      <c r="BGU70" s="138"/>
      <c r="BGV70" s="138"/>
      <c r="BGW70" s="138"/>
      <c r="BGX70" s="138"/>
      <c r="BGY70" s="138"/>
      <c r="BGZ70" s="138"/>
      <c r="BHA70" s="138"/>
      <c r="BHB70" s="138"/>
      <c r="BHC70" s="138"/>
      <c r="BHD70" s="138"/>
      <c r="BHE70" s="138"/>
      <c r="BHF70" s="138"/>
      <c r="BHG70" s="138"/>
      <c r="BHH70" s="138"/>
      <c r="BHI70" s="138"/>
      <c r="BHJ70" s="138"/>
      <c r="BHK70" s="138"/>
      <c r="BHL70" s="138"/>
      <c r="BHM70" s="138"/>
      <c r="BHN70" s="138"/>
      <c r="BHO70" s="138"/>
      <c r="BHP70" s="138"/>
      <c r="BHQ70" s="138"/>
      <c r="BHR70" s="138"/>
      <c r="BHS70" s="138"/>
      <c r="BHT70" s="138"/>
      <c r="BHU70" s="138"/>
      <c r="BHV70" s="138"/>
      <c r="BHW70" s="138"/>
      <c r="BHX70" s="138"/>
      <c r="BHY70" s="138"/>
      <c r="BHZ70" s="138"/>
      <c r="BIA70" s="138"/>
      <c r="BIB70" s="138"/>
      <c r="BIC70" s="138"/>
      <c r="BID70" s="138"/>
      <c r="BIE70" s="138"/>
      <c r="BIF70" s="138"/>
      <c r="BIG70" s="138"/>
      <c r="BIH70" s="138"/>
      <c r="BII70" s="138"/>
      <c r="BIJ70" s="138"/>
      <c r="BIK70" s="138"/>
      <c r="BIL70" s="138"/>
      <c r="BIM70" s="138"/>
      <c r="BIN70" s="138"/>
      <c r="BIO70" s="138"/>
      <c r="BIP70" s="138"/>
      <c r="BIQ70" s="138"/>
      <c r="BIR70" s="138"/>
      <c r="BIS70" s="138"/>
      <c r="BIT70" s="138"/>
      <c r="BIU70" s="138"/>
      <c r="BIV70" s="138"/>
      <c r="BIW70" s="138"/>
      <c r="BIX70" s="138"/>
      <c r="BIY70" s="138"/>
      <c r="BIZ70" s="138"/>
      <c r="BJA70" s="138"/>
      <c r="BJB70" s="138"/>
      <c r="BJC70" s="138"/>
      <c r="BJD70" s="138"/>
      <c r="BJE70" s="138"/>
      <c r="BJF70" s="138"/>
      <c r="BJG70" s="138"/>
      <c r="BJH70" s="138"/>
      <c r="BJI70" s="138"/>
      <c r="BJJ70" s="138"/>
      <c r="BJK70" s="138"/>
      <c r="BJL70" s="138"/>
      <c r="BJM70" s="138"/>
      <c r="BJN70" s="138"/>
      <c r="BJO70" s="138"/>
      <c r="BJP70" s="138"/>
      <c r="BJQ70" s="138"/>
      <c r="BJR70" s="138"/>
      <c r="BJS70" s="138"/>
      <c r="BJT70" s="138"/>
      <c r="BJU70" s="138"/>
      <c r="BJV70" s="138"/>
      <c r="BJW70" s="138"/>
      <c r="BJX70" s="138"/>
      <c r="BJY70" s="138"/>
      <c r="BJZ70" s="138"/>
      <c r="BKA70" s="138"/>
      <c r="BKB70" s="138"/>
      <c r="BKC70" s="138"/>
      <c r="BKD70" s="138"/>
      <c r="BKE70" s="138"/>
      <c r="BKF70" s="138"/>
      <c r="BKG70" s="138"/>
      <c r="BKH70" s="138"/>
      <c r="BKI70" s="138"/>
      <c r="BKJ70" s="138"/>
      <c r="BKK70" s="138"/>
      <c r="BKL70" s="138"/>
      <c r="BKM70" s="138"/>
      <c r="BKN70" s="138"/>
      <c r="BKO70" s="138"/>
      <c r="BKP70" s="138"/>
      <c r="BKQ70" s="138"/>
      <c r="BKR70" s="138"/>
      <c r="BKS70" s="138"/>
      <c r="BKT70" s="138"/>
      <c r="BKU70" s="138"/>
      <c r="BKV70" s="138"/>
      <c r="BKW70" s="138"/>
      <c r="BKX70" s="138"/>
      <c r="BKY70" s="138"/>
      <c r="BKZ70" s="138"/>
      <c r="BLA70" s="138"/>
      <c r="BLB70" s="138"/>
      <c r="BLC70" s="138"/>
      <c r="BLD70" s="138"/>
      <c r="BLE70" s="138"/>
      <c r="BLF70" s="138"/>
      <c r="BLG70" s="138"/>
      <c r="BLH70" s="138"/>
      <c r="BLI70" s="138"/>
      <c r="BLJ70" s="138"/>
      <c r="BLK70" s="138"/>
      <c r="BLL70" s="138"/>
      <c r="BLM70" s="138"/>
      <c r="BLN70" s="138"/>
      <c r="BLO70" s="138"/>
      <c r="BLP70" s="138"/>
      <c r="BLQ70" s="138"/>
      <c r="BLR70" s="138"/>
      <c r="BLS70" s="138"/>
      <c r="BLT70" s="138"/>
      <c r="BLU70" s="138"/>
      <c r="BLV70" s="138"/>
      <c r="BLW70" s="138"/>
      <c r="BLX70" s="138"/>
      <c r="BLY70" s="138"/>
      <c r="BLZ70" s="138"/>
      <c r="BMA70" s="138"/>
      <c r="BMB70" s="138"/>
      <c r="BMC70" s="138"/>
      <c r="BMD70" s="138"/>
      <c r="BME70" s="138"/>
      <c r="BMF70" s="138"/>
      <c r="BMG70" s="138"/>
      <c r="BMH70" s="138"/>
      <c r="BMI70" s="138"/>
      <c r="BMJ70" s="138"/>
      <c r="BMK70" s="138"/>
      <c r="BML70" s="138"/>
      <c r="BMM70" s="138"/>
      <c r="BMN70" s="138"/>
      <c r="BMO70" s="138"/>
      <c r="BMP70" s="138"/>
      <c r="BMQ70" s="138"/>
      <c r="BMR70" s="138"/>
      <c r="BMS70" s="138"/>
      <c r="BMT70" s="138"/>
      <c r="BMU70" s="138"/>
      <c r="BMV70" s="138"/>
      <c r="BMW70" s="138"/>
      <c r="BMX70" s="138"/>
      <c r="BMY70" s="138"/>
      <c r="BMZ70" s="138"/>
      <c r="BNA70" s="138"/>
      <c r="BNB70" s="138"/>
      <c r="BNC70" s="138"/>
      <c r="BND70" s="138"/>
      <c r="BNE70" s="138"/>
      <c r="BNF70" s="138"/>
      <c r="BNG70" s="138"/>
      <c r="BNH70" s="138"/>
      <c r="BNI70" s="138"/>
      <c r="BNJ70" s="138"/>
      <c r="BNK70" s="138"/>
      <c r="BNL70" s="138"/>
      <c r="BNM70" s="138"/>
      <c r="BNN70" s="138"/>
      <c r="BNO70" s="138"/>
      <c r="BNP70" s="138"/>
      <c r="BNQ70" s="138"/>
      <c r="BNR70" s="138"/>
      <c r="BNS70" s="138"/>
      <c r="BNT70" s="138"/>
      <c r="BNU70" s="138"/>
      <c r="BNV70" s="138"/>
      <c r="BNW70" s="138"/>
      <c r="BNX70" s="138"/>
      <c r="BNY70" s="138"/>
      <c r="BNZ70" s="138"/>
      <c r="BOA70" s="138"/>
      <c r="BOB70" s="138"/>
      <c r="BOC70" s="138"/>
      <c r="BOD70" s="138"/>
      <c r="BOE70" s="138"/>
      <c r="BOF70" s="138"/>
      <c r="BOG70" s="138"/>
      <c r="BOH70" s="138"/>
      <c r="BOI70" s="138"/>
      <c r="BOJ70" s="138"/>
      <c r="BOK70" s="138"/>
      <c r="BOL70" s="138"/>
      <c r="BOM70" s="138"/>
      <c r="BON70" s="138"/>
      <c r="BOO70" s="138"/>
      <c r="BOP70" s="138"/>
      <c r="BOQ70" s="138"/>
      <c r="BOR70" s="138"/>
      <c r="BOS70" s="138"/>
      <c r="BOT70" s="138"/>
      <c r="BOU70" s="138"/>
      <c r="BOV70" s="138"/>
      <c r="BOW70" s="138"/>
      <c r="BOX70" s="138"/>
      <c r="BOY70" s="138"/>
      <c r="BOZ70" s="138"/>
      <c r="BPA70" s="138"/>
      <c r="BPB70" s="138"/>
      <c r="BPC70" s="138"/>
      <c r="BPD70" s="138"/>
      <c r="BPE70" s="138"/>
      <c r="BPF70" s="138"/>
      <c r="BPG70" s="138"/>
      <c r="BPH70" s="138"/>
      <c r="BPI70" s="138"/>
      <c r="BPJ70" s="138"/>
      <c r="BPK70" s="138"/>
      <c r="BPL70" s="138"/>
      <c r="BPM70" s="138"/>
      <c r="BPN70" s="138"/>
      <c r="BPO70" s="138"/>
      <c r="BPP70" s="138"/>
      <c r="BPQ70" s="138"/>
      <c r="BPR70" s="138"/>
      <c r="BPS70" s="138"/>
      <c r="BPT70" s="138"/>
      <c r="BPU70" s="138"/>
      <c r="BPV70" s="138"/>
      <c r="BPW70" s="138"/>
      <c r="BPX70" s="138"/>
      <c r="BPY70" s="138"/>
      <c r="BPZ70" s="138"/>
      <c r="BQA70" s="138"/>
      <c r="BQB70" s="138"/>
      <c r="BQC70" s="138"/>
      <c r="BQD70" s="138"/>
      <c r="BQE70" s="138"/>
      <c r="BQF70" s="138"/>
      <c r="BQG70" s="138"/>
      <c r="BQH70" s="138"/>
      <c r="BQI70" s="138"/>
      <c r="BQJ70" s="138"/>
      <c r="BQK70" s="138"/>
      <c r="BQL70" s="138"/>
      <c r="BQM70" s="138"/>
      <c r="BQN70" s="138"/>
      <c r="BQO70" s="138"/>
      <c r="BQP70" s="138"/>
      <c r="BQQ70" s="138"/>
      <c r="BQR70" s="138"/>
      <c r="BQS70" s="138"/>
      <c r="BQT70" s="138"/>
      <c r="BQU70" s="138"/>
      <c r="BQV70" s="138"/>
      <c r="BQW70" s="138"/>
      <c r="BQX70" s="138"/>
      <c r="BQY70" s="138"/>
      <c r="BQZ70" s="138"/>
      <c r="BRA70" s="138"/>
      <c r="BRB70" s="138"/>
      <c r="BRC70" s="138"/>
      <c r="BRD70" s="138"/>
      <c r="BRE70" s="138"/>
      <c r="BRF70" s="138"/>
      <c r="BRG70" s="138"/>
      <c r="BRH70" s="138"/>
      <c r="BRI70" s="138"/>
      <c r="BRJ70" s="138"/>
      <c r="BRK70" s="138"/>
      <c r="BRL70" s="138"/>
      <c r="BRM70" s="138"/>
      <c r="BRN70" s="138"/>
      <c r="BRO70" s="138"/>
      <c r="BRP70" s="138"/>
      <c r="BRQ70" s="138"/>
      <c r="BRR70" s="138"/>
      <c r="BRS70" s="138"/>
      <c r="BRT70" s="138"/>
      <c r="BRU70" s="138"/>
      <c r="BRV70" s="138"/>
      <c r="BRW70" s="138"/>
      <c r="BRX70" s="138"/>
      <c r="BRY70" s="138"/>
      <c r="BRZ70" s="138"/>
      <c r="BSA70" s="138"/>
      <c r="BSB70" s="138"/>
      <c r="BSC70" s="138"/>
      <c r="BSD70" s="138"/>
      <c r="BSE70" s="138"/>
      <c r="BSF70" s="138"/>
      <c r="BSG70" s="138"/>
      <c r="BSH70" s="138"/>
      <c r="BSI70" s="138"/>
      <c r="BSJ70" s="138"/>
      <c r="BSK70" s="138"/>
      <c r="BSL70" s="138"/>
      <c r="BSM70" s="138"/>
      <c r="BSN70" s="138"/>
      <c r="BSO70" s="138"/>
      <c r="BSP70" s="138"/>
      <c r="BSQ70" s="138"/>
      <c r="BSR70" s="138"/>
      <c r="BSS70" s="138"/>
      <c r="BST70" s="138"/>
      <c r="BSU70" s="138"/>
      <c r="BSV70" s="138"/>
      <c r="BSW70" s="138"/>
      <c r="BSX70" s="138"/>
      <c r="BSY70" s="138"/>
      <c r="BSZ70" s="138"/>
      <c r="BTA70" s="138"/>
      <c r="BTB70" s="138"/>
      <c r="BTC70" s="138"/>
      <c r="BTD70" s="138"/>
      <c r="BTE70" s="138"/>
      <c r="BTF70" s="138"/>
      <c r="BTG70" s="138"/>
      <c r="BTH70" s="138"/>
      <c r="BTI70" s="138"/>
      <c r="BTJ70" s="138"/>
      <c r="BTK70" s="138"/>
      <c r="BTL70" s="138"/>
      <c r="BTM70" s="138"/>
      <c r="BTN70" s="138"/>
      <c r="BTO70" s="138"/>
      <c r="BTP70" s="138"/>
      <c r="BTQ70" s="138"/>
      <c r="BTR70" s="138"/>
      <c r="BTS70" s="138"/>
      <c r="BTT70" s="138"/>
      <c r="BTU70" s="138"/>
      <c r="BTV70" s="138"/>
      <c r="BTW70" s="138"/>
      <c r="BTX70" s="138"/>
      <c r="BTY70" s="138"/>
      <c r="BTZ70" s="138"/>
      <c r="BUA70" s="138"/>
      <c r="BUB70" s="138"/>
      <c r="BUC70" s="138"/>
      <c r="BUD70" s="138"/>
      <c r="BUE70" s="138"/>
      <c r="BUF70" s="138"/>
      <c r="BUG70" s="138"/>
      <c r="BUH70" s="138"/>
      <c r="BUI70" s="138"/>
      <c r="BUJ70" s="138"/>
      <c r="BUK70" s="138"/>
      <c r="BUL70" s="138"/>
      <c r="BUM70" s="138"/>
      <c r="BUN70" s="138"/>
      <c r="BUO70" s="138"/>
      <c r="BUP70" s="138"/>
      <c r="BUQ70" s="138"/>
      <c r="BUR70" s="138"/>
      <c r="BUS70" s="138"/>
      <c r="BUT70" s="138"/>
      <c r="BUU70" s="138"/>
      <c r="BUV70" s="138"/>
      <c r="BUW70" s="138"/>
      <c r="BUX70" s="138"/>
      <c r="BUY70" s="138"/>
      <c r="BUZ70" s="138"/>
      <c r="BVA70" s="138"/>
      <c r="BVB70" s="138"/>
      <c r="BVC70" s="138"/>
      <c r="BVD70" s="138"/>
      <c r="BVE70" s="138"/>
      <c r="BVF70" s="138"/>
      <c r="BVG70" s="138"/>
      <c r="BVH70" s="138"/>
      <c r="BVI70" s="138"/>
      <c r="BVJ70" s="138"/>
      <c r="BVK70" s="138"/>
      <c r="BVL70" s="138"/>
      <c r="BVM70" s="138"/>
      <c r="BVN70" s="138"/>
      <c r="BVO70" s="138"/>
      <c r="BVP70" s="138"/>
      <c r="BVQ70" s="138"/>
      <c r="BVR70" s="138"/>
      <c r="BVS70" s="138"/>
      <c r="BVT70" s="138"/>
      <c r="BVU70" s="138"/>
      <c r="BVV70" s="138"/>
      <c r="BVW70" s="138"/>
      <c r="BVX70" s="138"/>
      <c r="BVY70" s="138"/>
      <c r="BVZ70" s="138"/>
      <c r="BWA70" s="138"/>
      <c r="BWB70" s="138"/>
      <c r="BWC70" s="138"/>
      <c r="BWD70" s="138"/>
      <c r="BWE70" s="138"/>
      <c r="BWF70" s="138"/>
      <c r="BWG70" s="138"/>
      <c r="BWH70" s="138"/>
      <c r="BWI70" s="138"/>
      <c r="BWJ70" s="138"/>
      <c r="BWK70" s="138"/>
      <c r="BWL70" s="138"/>
      <c r="BWM70" s="138"/>
      <c r="BWN70" s="138"/>
      <c r="BWO70" s="138"/>
      <c r="BWP70" s="138"/>
      <c r="BWQ70" s="138"/>
      <c r="BWR70" s="138"/>
      <c r="BWS70" s="138"/>
      <c r="BWT70" s="138"/>
      <c r="BWU70" s="138"/>
      <c r="BWV70" s="138"/>
      <c r="BWW70" s="138"/>
      <c r="BWX70" s="138"/>
      <c r="BWY70" s="138"/>
      <c r="BWZ70" s="138"/>
      <c r="BXA70" s="138"/>
      <c r="BXB70" s="138"/>
      <c r="BXC70" s="138"/>
      <c r="BXD70" s="138"/>
      <c r="BXE70" s="138"/>
      <c r="BXF70" s="138"/>
      <c r="BXG70" s="138"/>
      <c r="BXH70" s="138"/>
      <c r="BXI70" s="138"/>
      <c r="BXJ70" s="138"/>
      <c r="BXK70" s="138"/>
      <c r="BXL70" s="138"/>
      <c r="BXM70" s="138"/>
      <c r="BXN70" s="138"/>
      <c r="BXO70" s="138"/>
      <c r="BXP70" s="138"/>
      <c r="BXQ70" s="138"/>
      <c r="BXR70" s="138"/>
      <c r="BXS70" s="138"/>
      <c r="BXT70" s="138"/>
      <c r="BXU70" s="138"/>
      <c r="BXV70" s="138"/>
      <c r="BXW70" s="138"/>
      <c r="BXX70" s="138"/>
      <c r="BXY70" s="138"/>
      <c r="BXZ70" s="138"/>
      <c r="BYA70" s="138"/>
      <c r="BYB70" s="138"/>
      <c r="BYC70" s="138"/>
      <c r="BYD70" s="138"/>
      <c r="BYE70" s="138"/>
      <c r="BYF70" s="138"/>
      <c r="BYG70" s="138"/>
      <c r="BYH70" s="138"/>
      <c r="BYI70" s="138"/>
      <c r="BYJ70" s="138"/>
      <c r="BYK70" s="138"/>
      <c r="BYL70" s="138"/>
      <c r="BYM70" s="138"/>
      <c r="BYN70" s="138"/>
      <c r="BYO70" s="138"/>
      <c r="BYP70" s="138"/>
      <c r="BYQ70" s="138"/>
      <c r="BYR70" s="138"/>
      <c r="BYS70" s="138"/>
      <c r="BYT70" s="138"/>
      <c r="BYU70" s="138"/>
      <c r="BYV70" s="138"/>
      <c r="BYW70" s="138"/>
      <c r="BYX70" s="138"/>
      <c r="BYY70" s="138"/>
      <c r="BYZ70" s="138"/>
      <c r="BZA70" s="138"/>
      <c r="BZB70" s="138"/>
      <c r="BZC70" s="138"/>
      <c r="BZD70" s="138"/>
      <c r="BZE70" s="138"/>
      <c r="BZF70" s="138"/>
      <c r="BZG70" s="138"/>
      <c r="BZH70" s="138"/>
      <c r="BZI70" s="138"/>
      <c r="BZJ70" s="138"/>
      <c r="BZK70" s="138"/>
      <c r="BZL70" s="138"/>
      <c r="BZM70" s="138"/>
      <c r="BZN70" s="138"/>
      <c r="BZO70" s="138"/>
      <c r="BZP70" s="138"/>
      <c r="BZQ70" s="138"/>
      <c r="BZR70" s="138"/>
      <c r="BZS70" s="138"/>
      <c r="BZT70" s="138"/>
      <c r="BZU70" s="138"/>
      <c r="BZV70" s="138"/>
      <c r="BZW70" s="138"/>
      <c r="BZX70" s="138"/>
      <c r="BZY70" s="138"/>
      <c r="BZZ70" s="138"/>
      <c r="CAA70" s="138"/>
      <c r="CAB70" s="138"/>
      <c r="CAC70" s="138"/>
      <c r="CAD70" s="138"/>
      <c r="CAE70" s="138"/>
      <c r="CAF70" s="138"/>
      <c r="CAG70" s="138"/>
      <c r="CAH70" s="138"/>
      <c r="CAI70" s="138"/>
      <c r="CAJ70" s="138"/>
      <c r="CAK70" s="138"/>
      <c r="CAL70" s="138"/>
      <c r="CAM70" s="138"/>
      <c r="CAN70" s="138"/>
      <c r="CAO70" s="138"/>
      <c r="CAP70" s="138"/>
      <c r="CAQ70" s="138"/>
      <c r="CAR70" s="138"/>
      <c r="CAS70" s="138"/>
      <c r="CAT70" s="138"/>
      <c r="CAU70" s="138"/>
      <c r="CAV70" s="138"/>
      <c r="CAW70" s="138"/>
      <c r="CAX70" s="138"/>
      <c r="CAY70" s="138"/>
      <c r="CAZ70" s="138"/>
      <c r="CBA70" s="138"/>
      <c r="CBB70" s="138"/>
      <c r="CBC70" s="138"/>
      <c r="CBD70" s="138"/>
      <c r="CBE70" s="138"/>
      <c r="CBF70" s="138"/>
      <c r="CBG70" s="138"/>
      <c r="CBH70" s="138"/>
      <c r="CBI70" s="138"/>
      <c r="CBJ70" s="138"/>
      <c r="CBK70" s="138"/>
      <c r="CBL70" s="138"/>
      <c r="CBM70" s="138"/>
      <c r="CBN70" s="138"/>
      <c r="CBO70" s="138"/>
      <c r="CBP70" s="138"/>
      <c r="CBQ70" s="138"/>
      <c r="CBR70" s="138"/>
      <c r="CBS70" s="138"/>
      <c r="CBT70" s="138"/>
      <c r="CBU70" s="138"/>
      <c r="CBV70" s="138"/>
      <c r="CBW70" s="138"/>
      <c r="CBX70" s="138"/>
      <c r="CBY70" s="138"/>
      <c r="CBZ70" s="138"/>
      <c r="CCA70" s="138"/>
      <c r="CCB70" s="138"/>
      <c r="CCC70" s="138"/>
      <c r="CCD70" s="138"/>
      <c r="CCE70" s="138"/>
      <c r="CCF70" s="138"/>
      <c r="CCG70" s="138"/>
      <c r="CCH70" s="138"/>
      <c r="CCI70" s="138"/>
      <c r="CCJ70" s="138"/>
      <c r="CCK70" s="138"/>
      <c r="CCL70" s="138"/>
      <c r="CCM70" s="138"/>
      <c r="CCN70" s="138"/>
      <c r="CCO70" s="138"/>
      <c r="CCP70" s="138"/>
      <c r="CCQ70" s="138"/>
      <c r="CCR70" s="138"/>
      <c r="CCS70" s="138"/>
      <c r="CCT70" s="138"/>
      <c r="CCU70" s="138"/>
      <c r="CCV70" s="138"/>
      <c r="CCW70" s="138"/>
      <c r="CCX70" s="138"/>
      <c r="CCY70" s="138"/>
      <c r="CCZ70" s="138"/>
      <c r="CDA70" s="138"/>
      <c r="CDB70" s="138"/>
      <c r="CDC70" s="138"/>
      <c r="CDD70" s="138"/>
      <c r="CDE70" s="138"/>
      <c r="CDF70" s="138"/>
      <c r="CDG70" s="138"/>
      <c r="CDH70" s="138"/>
      <c r="CDI70" s="138"/>
      <c r="CDJ70" s="138"/>
      <c r="CDK70" s="138"/>
      <c r="CDL70" s="138"/>
      <c r="CDM70" s="138"/>
      <c r="CDN70" s="138"/>
      <c r="CDO70" s="138"/>
      <c r="CDP70" s="138"/>
      <c r="CDQ70" s="138"/>
      <c r="CDR70" s="138"/>
      <c r="CDS70" s="138"/>
      <c r="CDT70" s="138"/>
      <c r="CDU70" s="138"/>
      <c r="CDV70" s="138"/>
      <c r="CDW70" s="138"/>
      <c r="CDX70" s="138"/>
      <c r="CDY70" s="138"/>
      <c r="CDZ70" s="138"/>
      <c r="CEA70" s="138"/>
      <c r="CEB70" s="138"/>
      <c r="CEC70" s="138"/>
      <c r="CED70" s="138"/>
      <c r="CEE70" s="138"/>
      <c r="CEF70" s="138"/>
      <c r="CEG70" s="138"/>
      <c r="CEH70" s="138"/>
      <c r="CEI70" s="138"/>
      <c r="CEJ70" s="138"/>
      <c r="CEK70" s="138"/>
      <c r="CEL70" s="138"/>
      <c r="CEM70" s="138"/>
      <c r="CEN70" s="138"/>
      <c r="CEO70" s="138"/>
      <c r="CEP70" s="138"/>
      <c r="CEQ70" s="138"/>
      <c r="CER70" s="138"/>
      <c r="CES70" s="138"/>
      <c r="CET70" s="138"/>
      <c r="CEU70" s="138"/>
      <c r="CEV70" s="138"/>
      <c r="CEW70" s="138"/>
      <c r="CEX70" s="138"/>
      <c r="CEY70" s="138"/>
      <c r="CEZ70" s="138"/>
      <c r="CFA70" s="138"/>
      <c r="CFB70" s="138"/>
      <c r="CFC70" s="138"/>
      <c r="CFD70" s="138"/>
      <c r="CFE70" s="138"/>
      <c r="CFF70" s="138"/>
      <c r="CFG70" s="138"/>
      <c r="CFH70" s="138"/>
      <c r="CFI70" s="138"/>
      <c r="CFJ70" s="138"/>
      <c r="CFK70" s="138"/>
      <c r="CFL70" s="138"/>
      <c r="CFM70" s="138"/>
      <c r="CFN70" s="138"/>
      <c r="CFO70" s="138"/>
      <c r="CFP70" s="138"/>
      <c r="CFQ70" s="138"/>
      <c r="CFR70" s="138"/>
      <c r="CFS70" s="138"/>
      <c r="CFT70" s="138"/>
      <c r="CFU70" s="138"/>
      <c r="CFV70" s="138"/>
      <c r="CFW70" s="138"/>
      <c r="CFX70" s="138"/>
      <c r="CFY70" s="138"/>
      <c r="CFZ70" s="138"/>
      <c r="CGA70" s="138"/>
      <c r="CGB70" s="138"/>
      <c r="CGC70" s="138"/>
      <c r="CGD70" s="138"/>
      <c r="CGE70" s="138"/>
      <c r="CGF70" s="138"/>
      <c r="CGG70" s="138"/>
      <c r="CGH70" s="138"/>
      <c r="CGI70" s="138"/>
      <c r="CGJ70" s="138"/>
      <c r="CGK70" s="138"/>
      <c r="CGL70" s="138"/>
      <c r="CGM70" s="138"/>
      <c r="CGN70" s="138"/>
      <c r="CGO70" s="138"/>
      <c r="CGP70" s="138"/>
      <c r="CGQ70" s="138"/>
      <c r="CGR70" s="138"/>
      <c r="CGS70" s="138"/>
      <c r="CGT70" s="138"/>
      <c r="CGU70" s="138"/>
      <c r="CGV70" s="138"/>
      <c r="CGW70" s="138"/>
      <c r="CGX70" s="138"/>
      <c r="CGY70" s="138"/>
      <c r="CGZ70" s="138"/>
      <c r="CHA70" s="138"/>
      <c r="CHB70" s="138"/>
      <c r="CHC70" s="138"/>
      <c r="CHD70" s="138"/>
      <c r="CHE70" s="138"/>
      <c r="CHF70" s="138"/>
      <c r="CHG70" s="138"/>
      <c r="CHH70" s="138"/>
      <c r="CHI70" s="138"/>
      <c r="CHJ70" s="138"/>
      <c r="CHK70" s="138"/>
      <c r="CHL70" s="138"/>
      <c r="CHM70" s="138"/>
      <c r="CHN70" s="138"/>
      <c r="CHO70" s="138"/>
      <c r="CHP70" s="138"/>
      <c r="CHQ70" s="138"/>
      <c r="CHR70" s="138"/>
      <c r="CHS70" s="138"/>
      <c r="CHT70" s="138"/>
      <c r="CHU70" s="138"/>
      <c r="CHV70" s="138"/>
      <c r="CHW70" s="138"/>
      <c r="CHX70" s="138"/>
      <c r="CHY70" s="138"/>
      <c r="CHZ70" s="138"/>
      <c r="CIA70" s="138"/>
      <c r="CIB70" s="138"/>
      <c r="CIC70" s="138"/>
      <c r="CID70" s="138"/>
      <c r="CIE70" s="138"/>
      <c r="CIF70" s="138"/>
      <c r="CIG70" s="138"/>
      <c r="CIH70" s="138"/>
      <c r="CII70" s="138"/>
      <c r="CIJ70" s="138"/>
      <c r="CIK70" s="138"/>
      <c r="CIL70" s="138"/>
      <c r="CIM70" s="138"/>
      <c r="CIN70" s="138"/>
      <c r="CIO70" s="138"/>
      <c r="CIP70" s="138"/>
      <c r="CIQ70" s="138"/>
      <c r="CIR70" s="138"/>
      <c r="CIS70" s="138"/>
      <c r="CIT70" s="138"/>
      <c r="CIU70" s="138"/>
      <c r="CIV70" s="138"/>
      <c r="CIW70" s="138"/>
      <c r="CIX70" s="138"/>
      <c r="CIY70" s="138"/>
      <c r="CIZ70" s="138"/>
      <c r="CJA70" s="138"/>
      <c r="CJB70" s="138"/>
      <c r="CJC70" s="138"/>
      <c r="CJD70" s="138"/>
      <c r="CJE70" s="138"/>
      <c r="CJF70" s="138"/>
      <c r="CJG70" s="138"/>
      <c r="CJH70" s="138"/>
      <c r="CJI70" s="138"/>
      <c r="CJJ70" s="138"/>
      <c r="CJK70" s="138"/>
      <c r="CJL70" s="138"/>
      <c r="CJM70" s="138"/>
      <c r="CJN70" s="138"/>
      <c r="CJO70" s="138"/>
      <c r="CJP70" s="138"/>
      <c r="CJQ70" s="138"/>
      <c r="CJR70" s="138"/>
      <c r="CJS70" s="138"/>
      <c r="CJT70" s="138"/>
      <c r="CJU70" s="138"/>
      <c r="CJV70" s="138"/>
      <c r="CJW70" s="138"/>
      <c r="CJX70" s="138"/>
      <c r="CJY70" s="138"/>
      <c r="CJZ70" s="138"/>
      <c r="CKA70" s="138"/>
      <c r="CKB70" s="138"/>
      <c r="CKC70" s="138"/>
      <c r="CKD70" s="138"/>
      <c r="CKE70" s="138"/>
      <c r="CKF70" s="138"/>
      <c r="CKG70" s="138"/>
      <c r="CKH70" s="138"/>
      <c r="CKI70" s="138"/>
      <c r="CKJ70" s="138"/>
      <c r="CKK70" s="138"/>
      <c r="CKL70" s="138"/>
      <c r="CKM70" s="138"/>
      <c r="CKN70" s="138"/>
      <c r="CKO70" s="138"/>
      <c r="CKP70" s="138"/>
      <c r="CKQ70" s="138"/>
      <c r="CKR70" s="138"/>
      <c r="CKS70" s="138"/>
      <c r="CKT70" s="138"/>
      <c r="CKU70" s="138"/>
      <c r="CKV70" s="138"/>
      <c r="CKW70" s="138"/>
      <c r="CKX70" s="138"/>
      <c r="CKY70" s="138"/>
      <c r="CKZ70" s="138"/>
      <c r="CLA70" s="138"/>
      <c r="CLB70" s="138"/>
      <c r="CLC70" s="138"/>
      <c r="CLD70" s="138"/>
      <c r="CLE70" s="138"/>
      <c r="CLF70" s="138"/>
      <c r="CLG70" s="138"/>
      <c r="CLH70" s="138"/>
      <c r="CLI70" s="138"/>
      <c r="CLJ70" s="138"/>
      <c r="CLK70" s="138"/>
      <c r="CLL70" s="138"/>
      <c r="CLM70" s="138"/>
      <c r="CLN70" s="138"/>
      <c r="CLO70" s="138"/>
      <c r="CLP70" s="138"/>
      <c r="CLQ70" s="138"/>
      <c r="CLR70" s="138"/>
      <c r="CLS70" s="138"/>
      <c r="CLT70" s="138"/>
      <c r="CLU70" s="138"/>
      <c r="CLV70" s="138"/>
      <c r="CLW70" s="138"/>
      <c r="CLX70" s="138"/>
      <c r="CLY70" s="138"/>
      <c r="CLZ70" s="138"/>
      <c r="CMA70" s="138"/>
      <c r="CMB70" s="138"/>
      <c r="CMC70" s="138"/>
      <c r="CMD70" s="138"/>
      <c r="CME70" s="138"/>
      <c r="CMF70" s="138"/>
      <c r="CMG70" s="138"/>
      <c r="CMH70" s="138"/>
      <c r="CMI70" s="138"/>
      <c r="CMJ70" s="138"/>
      <c r="CMK70" s="138"/>
      <c r="CML70" s="138"/>
      <c r="CMM70" s="138"/>
      <c r="CMN70" s="138"/>
      <c r="CMO70" s="138"/>
      <c r="CMP70" s="138"/>
      <c r="CMQ70" s="138"/>
      <c r="CMR70" s="138"/>
      <c r="CMS70" s="138"/>
      <c r="CMT70" s="138"/>
      <c r="CMU70" s="138"/>
      <c r="CMV70" s="138"/>
      <c r="CMW70" s="138"/>
      <c r="CMX70" s="138"/>
      <c r="CMY70" s="138"/>
      <c r="CMZ70" s="138"/>
      <c r="CNA70" s="138"/>
      <c r="CNB70" s="138"/>
      <c r="CNC70" s="138"/>
      <c r="CND70" s="138"/>
      <c r="CNE70" s="138"/>
      <c r="CNF70" s="138"/>
      <c r="CNG70" s="138"/>
      <c r="CNH70" s="138"/>
      <c r="CNI70" s="138"/>
      <c r="CNJ70" s="138"/>
      <c r="CNK70" s="138"/>
      <c r="CNL70" s="138"/>
      <c r="CNM70" s="138"/>
      <c r="CNN70" s="138"/>
      <c r="CNO70" s="138"/>
      <c r="CNP70" s="138"/>
      <c r="CNQ70" s="138"/>
      <c r="CNR70" s="138"/>
      <c r="CNS70" s="138"/>
      <c r="CNT70" s="138"/>
      <c r="CNU70" s="138"/>
      <c r="CNV70" s="138"/>
      <c r="CNW70" s="138"/>
      <c r="CNX70" s="138"/>
      <c r="CNY70" s="138"/>
      <c r="CNZ70" s="138"/>
      <c r="COA70" s="138"/>
      <c r="COB70" s="138"/>
      <c r="COC70" s="138"/>
      <c r="COD70" s="138"/>
      <c r="COE70" s="138"/>
      <c r="COF70" s="138"/>
      <c r="COG70" s="138"/>
      <c r="COH70" s="138"/>
      <c r="COI70" s="138"/>
      <c r="COJ70" s="138"/>
      <c r="COK70" s="138"/>
      <c r="COL70" s="138"/>
      <c r="COM70" s="138"/>
      <c r="CON70" s="138"/>
      <c r="COO70" s="138"/>
      <c r="COP70" s="138"/>
      <c r="COQ70" s="138"/>
      <c r="COR70" s="138"/>
      <c r="COS70" s="138"/>
      <c r="COT70" s="138"/>
      <c r="COU70" s="138"/>
      <c r="COV70" s="138"/>
      <c r="COW70" s="138"/>
      <c r="COX70" s="138"/>
      <c r="COY70" s="138"/>
      <c r="COZ70" s="138"/>
      <c r="CPA70" s="138"/>
      <c r="CPB70" s="138"/>
      <c r="CPC70" s="138"/>
      <c r="CPD70" s="138"/>
      <c r="CPE70" s="138"/>
      <c r="CPF70" s="138"/>
      <c r="CPG70" s="138"/>
      <c r="CPH70" s="138"/>
      <c r="CPI70" s="138"/>
      <c r="CPJ70" s="138"/>
      <c r="CPK70" s="138"/>
      <c r="CPL70" s="138"/>
      <c r="CPM70" s="138"/>
      <c r="CPN70" s="138"/>
      <c r="CPO70" s="138"/>
      <c r="CPP70" s="138"/>
      <c r="CPQ70" s="138"/>
      <c r="CPR70" s="138"/>
      <c r="CPS70" s="138"/>
      <c r="CPT70" s="138"/>
      <c r="CPU70" s="138"/>
      <c r="CPV70" s="138"/>
      <c r="CPW70" s="138"/>
      <c r="CPX70" s="138"/>
      <c r="CPY70" s="138"/>
      <c r="CPZ70" s="138"/>
      <c r="CQA70" s="138"/>
      <c r="CQB70" s="138"/>
      <c r="CQC70" s="138"/>
      <c r="CQD70" s="138"/>
      <c r="CQE70" s="138"/>
      <c r="CQF70" s="138"/>
      <c r="CQG70" s="138"/>
      <c r="CQH70" s="138"/>
      <c r="CQI70" s="138"/>
      <c r="CQJ70" s="138"/>
      <c r="CQK70" s="138"/>
      <c r="CQL70" s="138"/>
      <c r="CQM70" s="138"/>
      <c r="CQN70" s="138"/>
      <c r="CQO70" s="138"/>
      <c r="CQP70" s="138"/>
      <c r="CQQ70" s="138"/>
      <c r="CQR70" s="138"/>
      <c r="CQS70" s="138"/>
      <c r="CQT70" s="138"/>
      <c r="CQU70" s="138"/>
      <c r="CQV70" s="138"/>
      <c r="CQW70" s="138"/>
      <c r="CQX70" s="138"/>
      <c r="CQY70" s="138"/>
      <c r="CQZ70" s="138"/>
      <c r="CRA70" s="138"/>
      <c r="CRB70" s="138"/>
      <c r="CRC70" s="138"/>
      <c r="CRD70" s="138"/>
      <c r="CRE70" s="138"/>
      <c r="CRF70" s="138"/>
      <c r="CRG70" s="138"/>
      <c r="CRH70" s="138"/>
      <c r="CRI70" s="138"/>
      <c r="CRJ70" s="138"/>
      <c r="CRK70" s="138"/>
      <c r="CRL70" s="138"/>
      <c r="CRM70" s="138"/>
      <c r="CRN70" s="138"/>
      <c r="CRO70" s="138"/>
      <c r="CRP70" s="138"/>
      <c r="CRQ70" s="138"/>
      <c r="CRR70" s="138"/>
      <c r="CRS70" s="138"/>
      <c r="CRT70" s="138"/>
      <c r="CRU70" s="138"/>
      <c r="CRV70" s="138"/>
      <c r="CRW70" s="138"/>
      <c r="CRX70" s="138"/>
      <c r="CRY70" s="138"/>
      <c r="CRZ70" s="138"/>
      <c r="CSA70" s="138"/>
      <c r="CSB70" s="138"/>
      <c r="CSC70" s="138"/>
      <c r="CSD70" s="138"/>
      <c r="CSE70" s="138"/>
      <c r="CSF70" s="138"/>
      <c r="CSG70" s="138"/>
      <c r="CSH70" s="138"/>
      <c r="CSI70" s="138"/>
      <c r="CSJ70" s="138"/>
      <c r="CSK70" s="138"/>
      <c r="CSL70" s="138"/>
      <c r="CSM70" s="138"/>
      <c r="CSN70" s="138"/>
      <c r="CSO70" s="138"/>
      <c r="CSP70" s="138"/>
      <c r="CSQ70" s="138"/>
      <c r="CSR70" s="138"/>
      <c r="CSS70" s="138"/>
      <c r="CST70" s="138"/>
      <c r="CSU70" s="138"/>
      <c r="CSV70" s="138"/>
      <c r="CSW70" s="138"/>
      <c r="CSX70" s="138"/>
      <c r="CSY70" s="138"/>
      <c r="CSZ70" s="138"/>
      <c r="CTA70" s="138"/>
      <c r="CTB70" s="138"/>
      <c r="CTC70" s="138"/>
      <c r="CTD70" s="138"/>
      <c r="CTE70" s="138"/>
      <c r="CTF70" s="138"/>
      <c r="CTG70" s="138"/>
      <c r="CTH70" s="138"/>
      <c r="CTI70" s="138"/>
      <c r="CTJ70" s="138"/>
      <c r="CTK70" s="138"/>
      <c r="CTL70" s="138"/>
      <c r="CTM70" s="138"/>
      <c r="CTN70" s="138"/>
      <c r="CTO70" s="138"/>
      <c r="CTP70" s="138"/>
      <c r="CTQ70" s="138"/>
      <c r="CTR70" s="138"/>
      <c r="CTS70" s="138"/>
      <c r="CTT70" s="138"/>
      <c r="CTU70" s="138"/>
      <c r="CTV70" s="138"/>
      <c r="CTW70" s="138"/>
      <c r="CTX70" s="138"/>
      <c r="CTY70" s="138"/>
      <c r="CTZ70" s="138"/>
      <c r="CUA70" s="138"/>
      <c r="CUB70" s="138"/>
      <c r="CUC70" s="138"/>
      <c r="CUD70" s="138"/>
      <c r="CUE70" s="138"/>
      <c r="CUF70" s="138"/>
      <c r="CUG70" s="138"/>
      <c r="CUH70" s="138"/>
      <c r="CUI70" s="138"/>
      <c r="CUJ70" s="138"/>
      <c r="CUK70" s="138"/>
      <c r="CUL70" s="138"/>
      <c r="CUM70" s="138"/>
      <c r="CUN70" s="138"/>
      <c r="CUO70" s="138"/>
      <c r="CUP70" s="138"/>
      <c r="CUQ70" s="138"/>
      <c r="CUR70" s="138"/>
      <c r="CUS70" s="138"/>
      <c r="CUT70" s="138"/>
      <c r="CUU70" s="138"/>
      <c r="CUV70" s="138"/>
      <c r="CUW70" s="138"/>
      <c r="CUX70" s="138"/>
      <c r="CUY70" s="138"/>
      <c r="CUZ70" s="138"/>
      <c r="CVA70" s="138"/>
      <c r="CVB70" s="138"/>
      <c r="CVC70" s="138"/>
      <c r="CVD70" s="138"/>
      <c r="CVE70" s="138"/>
      <c r="CVF70" s="138"/>
      <c r="CVG70" s="138"/>
      <c r="CVH70" s="138"/>
      <c r="CVI70" s="138"/>
      <c r="CVJ70" s="138"/>
      <c r="CVK70" s="138"/>
      <c r="CVL70" s="138"/>
      <c r="CVM70" s="138"/>
      <c r="CVN70" s="138"/>
      <c r="CVO70" s="138"/>
      <c r="CVP70" s="138"/>
      <c r="CVQ70" s="138"/>
      <c r="CVR70" s="138"/>
      <c r="CVS70" s="138"/>
      <c r="CVT70" s="138"/>
      <c r="CVU70" s="138"/>
      <c r="CVV70" s="138"/>
      <c r="CVW70" s="138"/>
      <c r="CVX70" s="138"/>
      <c r="CVY70" s="138"/>
      <c r="CVZ70" s="138"/>
      <c r="CWA70" s="138"/>
      <c r="CWB70" s="138"/>
      <c r="CWC70" s="138"/>
      <c r="CWD70" s="138"/>
      <c r="CWE70" s="138"/>
      <c r="CWF70" s="138"/>
      <c r="CWG70" s="138"/>
      <c r="CWH70" s="138"/>
      <c r="CWI70" s="138"/>
      <c r="CWJ70" s="138"/>
      <c r="CWK70" s="138"/>
      <c r="CWL70" s="138"/>
      <c r="CWM70" s="138"/>
      <c r="CWN70" s="138"/>
      <c r="CWO70" s="138"/>
      <c r="CWP70" s="138"/>
      <c r="CWQ70" s="138"/>
      <c r="CWR70" s="138"/>
      <c r="CWS70" s="138"/>
      <c r="CWT70" s="138"/>
      <c r="CWU70" s="138"/>
      <c r="CWV70" s="138"/>
      <c r="CWW70" s="138"/>
      <c r="CWX70" s="138"/>
      <c r="CWY70" s="138"/>
      <c r="CWZ70" s="138"/>
      <c r="CXA70" s="138"/>
      <c r="CXB70" s="138"/>
      <c r="CXC70" s="138"/>
      <c r="CXD70" s="138"/>
      <c r="CXE70" s="138"/>
      <c r="CXF70" s="138"/>
      <c r="CXG70" s="138"/>
      <c r="CXH70" s="138"/>
      <c r="CXI70" s="138"/>
      <c r="CXJ70" s="138"/>
      <c r="CXK70" s="138"/>
      <c r="CXL70" s="138"/>
      <c r="CXM70" s="138"/>
      <c r="CXN70" s="138"/>
      <c r="CXO70" s="138"/>
      <c r="CXP70" s="138"/>
      <c r="CXQ70" s="138"/>
      <c r="CXR70" s="138"/>
      <c r="CXS70" s="138"/>
      <c r="CXT70" s="138"/>
      <c r="CXU70" s="138"/>
      <c r="CXV70" s="138"/>
      <c r="CXW70" s="138"/>
      <c r="CXX70" s="138"/>
      <c r="CXY70" s="138"/>
      <c r="CXZ70" s="138"/>
      <c r="CYA70" s="138"/>
      <c r="CYB70" s="138"/>
      <c r="CYC70" s="138"/>
      <c r="CYD70" s="138"/>
      <c r="CYE70" s="138"/>
      <c r="CYF70" s="138"/>
      <c r="CYG70" s="138"/>
      <c r="CYH70" s="138"/>
      <c r="CYI70" s="138"/>
      <c r="CYJ70" s="138"/>
      <c r="CYK70" s="138"/>
      <c r="CYL70" s="138"/>
      <c r="CYM70" s="138"/>
      <c r="CYN70" s="138"/>
      <c r="CYO70" s="138"/>
      <c r="CYP70" s="138"/>
      <c r="CYQ70" s="138"/>
      <c r="CYR70" s="138"/>
      <c r="CYS70" s="138"/>
      <c r="CYT70" s="138"/>
      <c r="CYU70" s="138"/>
      <c r="CYV70" s="138"/>
      <c r="CYW70" s="138"/>
      <c r="CYX70" s="138"/>
      <c r="CYY70" s="138"/>
      <c r="CYZ70" s="138"/>
      <c r="CZA70" s="138"/>
      <c r="CZB70" s="138"/>
      <c r="CZC70" s="138"/>
      <c r="CZD70" s="138"/>
      <c r="CZE70" s="138"/>
      <c r="CZF70" s="138"/>
      <c r="CZG70" s="138"/>
      <c r="CZH70" s="138"/>
      <c r="CZI70" s="138"/>
      <c r="CZJ70" s="138"/>
      <c r="CZK70" s="138"/>
      <c r="CZL70" s="138"/>
      <c r="CZM70" s="138"/>
      <c r="CZN70" s="138"/>
      <c r="CZO70" s="138"/>
      <c r="CZP70" s="138"/>
      <c r="CZQ70" s="138"/>
      <c r="CZR70" s="138"/>
      <c r="CZS70" s="138"/>
      <c r="CZT70" s="138"/>
      <c r="CZU70" s="138"/>
      <c r="CZV70" s="138"/>
      <c r="CZW70" s="138"/>
      <c r="CZX70" s="138"/>
      <c r="CZY70" s="138"/>
      <c r="CZZ70" s="138"/>
      <c r="DAA70" s="138"/>
      <c r="DAB70" s="138"/>
      <c r="DAC70" s="138"/>
      <c r="DAD70" s="138"/>
      <c r="DAE70" s="138"/>
      <c r="DAF70" s="138"/>
      <c r="DAG70" s="138"/>
      <c r="DAH70" s="138"/>
      <c r="DAI70" s="138"/>
      <c r="DAJ70" s="138"/>
      <c r="DAK70" s="138"/>
      <c r="DAL70" s="138"/>
      <c r="DAM70" s="138"/>
      <c r="DAN70" s="138"/>
      <c r="DAO70" s="138"/>
      <c r="DAP70" s="138"/>
      <c r="DAQ70" s="138"/>
      <c r="DAR70" s="138"/>
      <c r="DAS70" s="138"/>
      <c r="DAT70" s="138"/>
      <c r="DAU70" s="138"/>
      <c r="DAV70" s="138"/>
      <c r="DAW70" s="138"/>
      <c r="DAX70" s="138"/>
      <c r="DAY70" s="138"/>
      <c r="DAZ70" s="138"/>
      <c r="DBA70" s="138"/>
      <c r="DBB70" s="138"/>
      <c r="DBC70" s="138"/>
      <c r="DBD70" s="138"/>
      <c r="DBE70" s="138"/>
      <c r="DBF70" s="138"/>
      <c r="DBG70" s="138"/>
      <c r="DBH70" s="138"/>
      <c r="DBI70" s="138"/>
      <c r="DBJ70" s="138"/>
      <c r="DBK70" s="138"/>
      <c r="DBL70" s="138"/>
      <c r="DBM70" s="138"/>
      <c r="DBN70" s="138"/>
      <c r="DBO70" s="138"/>
      <c r="DBP70" s="138"/>
      <c r="DBQ70" s="138"/>
      <c r="DBR70" s="138"/>
      <c r="DBS70" s="138"/>
      <c r="DBT70" s="138"/>
      <c r="DBU70" s="138"/>
      <c r="DBV70" s="138"/>
      <c r="DBW70" s="138"/>
      <c r="DBX70" s="138"/>
      <c r="DBY70" s="138"/>
      <c r="DBZ70" s="138"/>
      <c r="DCA70" s="138"/>
      <c r="DCB70" s="138"/>
      <c r="DCC70" s="138"/>
      <c r="DCD70" s="138"/>
      <c r="DCE70" s="138"/>
      <c r="DCF70" s="138"/>
      <c r="DCG70" s="138"/>
      <c r="DCH70" s="138"/>
      <c r="DCI70" s="138"/>
      <c r="DCJ70" s="138"/>
      <c r="DCK70" s="138"/>
      <c r="DCL70" s="138"/>
      <c r="DCM70" s="138"/>
      <c r="DCN70" s="138"/>
      <c r="DCO70" s="138"/>
      <c r="DCP70" s="138"/>
      <c r="DCQ70" s="138"/>
      <c r="DCR70" s="138"/>
      <c r="DCS70" s="138"/>
      <c r="DCT70" s="138"/>
      <c r="DCU70" s="138"/>
      <c r="DCV70" s="138"/>
      <c r="DCW70" s="138"/>
      <c r="DCX70" s="138"/>
      <c r="DCY70" s="138"/>
      <c r="DCZ70" s="138"/>
      <c r="DDA70" s="138"/>
      <c r="DDB70" s="138"/>
      <c r="DDC70" s="138"/>
      <c r="DDD70" s="138"/>
      <c r="DDE70" s="138"/>
      <c r="DDF70" s="138"/>
      <c r="DDG70" s="138"/>
      <c r="DDH70" s="138"/>
      <c r="DDI70" s="138"/>
      <c r="DDJ70" s="138"/>
      <c r="DDK70" s="138"/>
      <c r="DDL70" s="138"/>
      <c r="DDM70" s="138"/>
      <c r="DDN70" s="138"/>
      <c r="DDO70" s="138"/>
      <c r="DDP70" s="138"/>
      <c r="DDQ70" s="138"/>
      <c r="DDR70" s="138"/>
      <c r="DDS70" s="138"/>
      <c r="DDT70" s="138"/>
      <c r="DDU70" s="138"/>
      <c r="DDV70" s="138"/>
      <c r="DDW70" s="138"/>
      <c r="DDX70" s="138"/>
      <c r="DDY70" s="138"/>
      <c r="DDZ70" s="138"/>
      <c r="DEA70" s="138"/>
      <c r="DEB70" s="138"/>
      <c r="DEC70" s="138"/>
      <c r="DED70" s="138"/>
      <c r="DEE70" s="138"/>
      <c r="DEF70" s="138"/>
      <c r="DEG70" s="138"/>
      <c r="DEH70" s="138"/>
      <c r="DEI70" s="138"/>
      <c r="DEJ70" s="138"/>
      <c r="DEK70" s="138"/>
      <c r="DEL70" s="138"/>
      <c r="DEM70" s="138"/>
      <c r="DEN70" s="138"/>
      <c r="DEO70" s="138"/>
      <c r="DEP70" s="138"/>
      <c r="DEQ70" s="138"/>
      <c r="DER70" s="138"/>
      <c r="DES70" s="138"/>
      <c r="DET70" s="138"/>
      <c r="DEU70" s="138"/>
      <c r="DEV70" s="138"/>
      <c r="DEW70" s="138"/>
      <c r="DEX70" s="138"/>
      <c r="DEY70" s="138"/>
      <c r="DEZ70" s="138"/>
      <c r="DFA70" s="138"/>
      <c r="DFB70" s="138"/>
      <c r="DFC70" s="138"/>
      <c r="DFD70" s="138"/>
      <c r="DFE70" s="138"/>
      <c r="DFF70" s="138"/>
      <c r="DFG70" s="138"/>
      <c r="DFH70" s="138"/>
      <c r="DFI70" s="138"/>
      <c r="DFJ70" s="138"/>
      <c r="DFK70" s="138"/>
      <c r="DFL70" s="138"/>
      <c r="DFM70" s="138"/>
      <c r="DFN70" s="138"/>
      <c r="DFO70" s="138"/>
      <c r="DFP70" s="138"/>
      <c r="DFQ70" s="138"/>
      <c r="DFR70" s="138"/>
      <c r="DFS70" s="138"/>
      <c r="DFT70" s="138"/>
      <c r="DFU70" s="138"/>
      <c r="DFV70" s="138"/>
      <c r="DFW70" s="138"/>
      <c r="DFX70" s="138"/>
      <c r="DFY70" s="138"/>
      <c r="DFZ70" s="138"/>
      <c r="DGA70" s="138"/>
      <c r="DGB70" s="138"/>
      <c r="DGC70" s="138"/>
      <c r="DGD70" s="138"/>
      <c r="DGE70" s="138"/>
      <c r="DGF70" s="138"/>
      <c r="DGG70" s="138"/>
      <c r="DGH70" s="138"/>
      <c r="DGI70" s="138"/>
      <c r="DGJ70" s="138"/>
      <c r="DGK70" s="138"/>
      <c r="DGL70" s="138"/>
      <c r="DGM70" s="138"/>
      <c r="DGN70" s="138"/>
      <c r="DGO70" s="138"/>
      <c r="DGP70" s="138"/>
      <c r="DGQ70" s="138"/>
      <c r="DGR70" s="138"/>
      <c r="DGS70" s="138"/>
      <c r="DGT70" s="138"/>
      <c r="DGU70" s="138"/>
      <c r="DGV70" s="138"/>
      <c r="DGW70" s="138"/>
      <c r="DGX70" s="138"/>
      <c r="DGY70" s="138"/>
      <c r="DGZ70" s="138"/>
      <c r="DHA70" s="138"/>
      <c r="DHB70" s="138"/>
      <c r="DHC70" s="138"/>
      <c r="DHD70" s="138"/>
      <c r="DHE70" s="138"/>
      <c r="DHF70" s="138"/>
      <c r="DHG70" s="138"/>
      <c r="DHH70" s="138"/>
      <c r="DHI70" s="138"/>
      <c r="DHJ70" s="138"/>
      <c r="DHK70" s="138"/>
      <c r="DHL70" s="138"/>
      <c r="DHM70" s="138"/>
      <c r="DHN70" s="138"/>
      <c r="DHO70" s="138"/>
      <c r="DHP70" s="138"/>
      <c r="DHQ70" s="138"/>
      <c r="DHR70" s="138"/>
      <c r="DHS70" s="138"/>
      <c r="DHT70" s="138"/>
      <c r="DHU70" s="138"/>
      <c r="DHV70" s="138"/>
      <c r="DHW70" s="138"/>
      <c r="DHX70" s="138"/>
      <c r="DHY70" s="138"/>
      <c r="DHZ70" s="138"/>
      <c r="DIA70" s="138"/>
      <c r="DIB70" s="138"/>
      <c r="DIC70" s="138"/>
      <c r="DID70" s="138"/>
      <c r="DIE70" s="138"/>
      <c r="DIF70" s="138"/>
      <c r="DIG70" s="138"/>
      <c r="DIH70" s="138"/>
      <c r="DII70" s="138"/>
      <c r="DIJ70" s="138"/>
      <c r="DIK70" s="138"/>
      <c r="DIL70" s="138"/>
      <c r="DIM70" s="138"/>
      <c r="DIN70" s="138"/>
      <c r="DIO70" s="138"/>
      <c r="DIP70" s="138"/>
      <c r="DIQ70" s="138"/>
      <c r="DIR70" s="138"/>
      <c r="DIS70" s="138"/>
      <c r="DIT70" s="138"/>
      <c r="DIU70" s="138"/>
      <c r="DIV70" s="138"/>
      <c r="DIW70" s="138"/>
      <c r="DIX70" s="138"/>
      <c r="DIY70" s="138"/>
      <c r="DIZ70" s="138"/>
      <c r="DJA70" s="138"/>
      <c r="DJB70" s="138"/>
      <c r="DJC70" s="138"/>
      <c r="DJD70" s="138"/>
      <c r="DJE70" s="138"/>
      <c r="DJF70" s="138"/>
      <c r="DJG70" s="138"/>
      <c r="DJH70" s="138"/>
      <c r="DJI70" s="138"/>
      <c r="DJJ70" s="138"/>
      <c r="DJK70" s="138"/>
      <c r="DJL70" s="138"/>
      <c r="DJM70" s="138"/>
      <c r="DJN70" s="138"/>
      <c r="DJO70" s="138"/>
      <c r="DJP70" s="138"/>
      <c r="DJQ70" s="138"/>
      <c r="DJR70" s="138"/>
      <c r="DJS70" s="138"/>
      <c r="DJT70" s="138"/>
      <c r="DJU70" s="138"/>
      <c r="DJV70" s="138"/>
      <c r="DJW70" s="138"/>
      <c r="DJX70" s="138"/>
      <c r="DJY70" s="138"/>
      <c r="DJZ70" s="138"/>
      <c r="DKA70" s="138"/>
      <c r="DKB70" s="138"/>
      <c r="DKC70" s="138"/>
      <c r="DKD70" s="138"/>
      <c r="DKE70" s="138"/>
      <c r="DKF70" s="138"/>
      <c r="DKG70" s="138"/>
      <c r="DKH70" s="138"/>
      <c r="DKI70" s="138"/>
      <c r="DKJ70" s="138"/>
      <c r="DKK70" s="138"/>
      <c r="DKL70" s="138"/>
      <c r="DKM70" s="138"/>
      <c r="DKN70" s="138"/>
      <c r="DKO70" s="138"/>
      <c r="DKP70" s="138"/>
      <c r="DKQ70" s="138"/>
      <c r="DKR70" s="138"/>
      <c r="DKS70" s="138"/>
      <c r="DKT70" s="138"/>
      <c r="DKU70" s="138"/>
      <c r="DKV70" s="138"/>
      <c r="DKW70" s="138"/>
      <c r="DKX70" s="138"/>
      <c r="DKY70" s="138"/>
      <c r="DKZ70" s="138"/>
      <c r="DLA70" s="138"/>
      <c r="DLB70" s="138"/>
      <c r="DLC70" s="138"/>
      <c r="DLD70" s="138"/>
      <c r="DLE70" s="138"/>
      <c r="DLF70" s="138"/>
      <c r="DLG70" s="138"/>
      <c r="DLH70" s="138"/>
      <c r="DLI70" s="138"/>
      <c r="DLJ70" s="138"/>
      <c r="DLK70" s="138"/>
      <c r="DLL70" s="138"/>
      <c r="DLM70" s="138"/>
      <c r="DLN70" s="138"/>
      <c r="DLO70" s="138"/>
      <c r="DLP70" s="138"/>
      <c r="DLQ70" s="138"/>
      <c r="DLR70" s="138"/>
      <c r="DLS70" s="138"/>
      <c r="DLT70" s="138"/>
      <c r="DLU70" s="138"/>
      <c r="DLV70" s="138"/>
      <c r="DLW70" s="138"/>
      <c r="DLX70" s="138"/>
      <c r="DLY70" s="138"/>
      <c r="DLZ70" s="138"/>
      <c r="DMA70" s="138"/>
      <c r="DMB70" s="138"/>
      <c r="DMC70" s="138"/>
      <c r="DMD70" s="138"/>
      <c r="DME70" s="138"/>
      <c r="DMF70" s="138"/>
      <c r="DMG70" s="138"/>
      <c r="DMH70" s="138"/>
      <c r="DMI70" s="138"/>
      <c r="DMJ70" s="138"/>
      <c r="DMK70" s="138"/>
      <c r="DML70" s="138"/>
      <c r="DMM70" s="138"/>
      <c r="DMN70" s="138"/>
      <c r="DMO70" s="138"/>
      <c r="DMP70" s="138"/>
      <c r="DMQ70" s="138"/>
      <c r="DMR70" s="138"/>
      <c r="DMS70" s="138"/>
      <c r="DMT70" s="138"/>
      <c r="DMU70" s="138"/>
      <c r="DMV70" s="138"/>
      <c r="DMW70" s="138"/>
      <c r="DMX70" s="138"/>
      <c r="DMY70" s="138"/>
      <c r="DMZ70" s="138"/>
      <c r="DNA70" s="138"/>
      <c r="DNB70" s="138"/>
      <c r="DNC70" s="138"/>
      <c r="DND70" s="138"/>
      <c r="DNE70" s="138"/>
      <c r="DNF70" s="138"/>
      <c r="DNG70" s="138"/>
      <c r="DNH70" s="138"/>
      <c r="DNI70" s="138"/>
      <c r="DNJ70" s="138"/>
      <c r="DNK70" s="138"/>
      <c r="DNL70" s="138"/>
      <c r="DNM70" s="138"/>
      <c r="DNN70" s="138"/>
      <c r="DNO70" s="138"/>
      <c r="DNP70" s="138"/>
      <c r="DNQ70" s="138"/>
      <c r="DNR70" s="138"/>
      <c r="DNS70" s="138"/>
      <c r="DNT70" s="138"/>
      <c r="DNU70" s="138"/>
      <c r="DNV70" s="138"/>
      <c r="DNW70" s="138"/>
      <c r="DNX70" s="138"/>
      <c r="DNY70" s="138"/>
      <c r="DNZ70" s="138"/>
      <c r="DOA70" s="138"/>
      <c r="DOB70" s="138"/>
      <c r="DOC70" s="138"/>
      <c r="DOD70" s="138"/>
      <c r="DOE70" s="138"/>
      <c r="DOF70" s="138"/>
      <c r="DOG70" s="138"/>
      <c r="DOH70" s="138"/>
      <c r="DOI70" s="138"/>
      <c r="DOJ70" s="138"/>
      <c r="DOK70" s="138"/>
      <c r="DOL70" s="138"/>
      <c r="DOM70" s="138"/>
      <c r="DON70" s="138"/>
      <c r="DOO70" s="138"/>
      <c r="DOP70" s="138"/>
      <c r="DOQ70" s="138"/>
      <c r="DOR70" s="138"/>
      <c r="DOS70" s="138"/>
      <c r="DOT70" s="138"/>
      <c r="DOU70" s="138"/>
      <c r="DOV70" s="138"/>
      <c r="DOW70" s="138"/>
      <c r="DOX70" s="138"/>
      <c r="DOY70" s="138"/>
      <c r="DOZ70" s="138"/>
      <c r="DPA70" s="138"/>
      <c r="DPB70" s="138"/>
      <c r="DPC70" s="138"/>
      <c r="DPD70" s="138"/>
      <c r="DPE70" s="138"/>
      <c r="DPF70" s="138"/>
      <c r="DPG70" s="138"/>
      <c r="DPH70" s="138"/>
      <c r="DPI70" s="138"/>
      <c r="DPJ70" s="138"/>
      <c r="DPK70" s="138"/>
      <c r="DPL70" s="138"/>
      <c r="DPM70" s="138"/>
      <c r="DPN70" s="138"/>
      <c r="DPO70" s="138"/>
      <c r="DPP70" s="138"/>
      <c r="DPQ70" s="138"/>
      <c r="DPR70" s="138"/>
      <c r="DPS70" s="138"/>
      <c r="DPT70" s="138"/>
      <c r="DPU70" s="138"/>
      <c r="DPV70" s="138"/>
      <c r="DPW70" s="138"/>
      <c r="DPX70" s="138"/>
      <c r="DPY70" s="138"/>
      <c r="DPZ70" s="138"/>
      <c r="DQA70" s="138"/>
      <c r="DQB70" s="138"/>
      <c r="DQC70" s="138"/>
      <c r="DQD70" s="138"/>
      <c r="DQE70" s="138"/>
      <c r="DQF70" s="138"/>
      <c r="DQG70" s="138"/>
      <c r="DQH70" s="138"/>
      <c r="DQI70" s="138"/>
      <c r="DQJ70" s="138"/>
      <c r="DQK70" s="138"/>
      <c r="DQL70" s="138"/>
      <c r="DQM70" s="138"/>
      <c r="DQN70" s="138"/>
      <c r="DQO70" s="138"/>
      <c r="DQP70" s="138"/>
      <c r="DQQ70" s="138"/>
      <c r="DQR70" s="138"/>
      <c r="DQS70" s="138"/>
      <c r="DQT70" s="138"/>
      <c r="DQU70" s="138"/>
      <c r="DQV70" s="138"/>
      <c r="DQW70" s="138"/>
      <c r="DQX70" s="138"/>
      <c r="DQY70" s="138"/>
      <c r="DQZ70" s="138"/>
      <c r="DRA70" s="138"/>
      <c r="DRB70" s="138"/>
      <c r="DRC70" s="138"/>
      <c r="DRD70" s="138"/>
      <c r="DRE70" s="138"/>
      <c r="DRF70" s="138"/>
      <c r="DRG70" s="138"/>
      <c r="DRH70" s="138"/>
      <c r="DRI70" s="138"/>
      <c r="DRJ70" s="138"/>
      <c r="DRK70" s="138"/>
      <c r="DRL70" s="138"/>
      <c r="DRM70" s="138"/>
      <c r="DRN70" s="138"/>
      <c r="DRO70" s="138"/>
      <c r="DRP70" s="138"/>
      <c r="DRQ70" s="138"/>
      <c r="DRR70" s="138"/>
      <c r="DRS70" s="138"/>
      <c r="DRT70" s="138"/>
      <c r="DRU70" s="138"/>
      <c r="DRV70" s="138"/>
      <c r="DRW70" s="138"/>
      <c r="DRX70" s="138"/>
      <c r="DRY70" s="138"/>
      <c r="DRZ70" s="138"/>
      <c r="DSA70" s="138"/>
      <c r="DSB70" s="138"/>
      <c r="DSC70" s="138"/>
      <c r="DSD70" s="138"/>
      <c r="DSE70" s="138"/>
      <c r="DSF70" s="138"/>
      <c r="DSG70" s="138"/>
      <c r="DSH70" s="138"/>
      <c r="DSI70" s="138"/>
      <c r="DSJ70" s="138"/>
      <c r="DSK70" s="138"/>
      <c r="DSL70" s="138"/>
      <c r="DSM70" s="138"/>
      <c r="DSN70" s="138"/>
      <c r="DSO70" s="138"/>
      <c r="DSP70" s="138"/>
      <c r="DSQ70" s="138"/>
      <c r="DSR70" s="138"/>
      <c r="DSS70" s="138"/>
      <c r="DST70" s="138"/>
      <c r="DSU70" s="138"/>
      <c r="DSV70" s="138"/>
      <c r="DSW70" s="138"/>
      <c r="DSX70" s="138"/>
      <c r="DSY70" s="138"/>
      <c r="DSZ70" s="138"/>
      <c r="DTA70" s="138"/>
      <c r="DTB70" s="138"/>
      <c r="DTC70" s="138"/>
      <c r="DTD70" s="138"/>
      <c r="DTE70" s="138"/>
      <c r="DTF70" s="138"/>
      <c r="DTG70" s="138"/>
      <c r="DTH70" s="138"/>
      <c r="DTI70" s="138"/>
      <c r="DTJ70" s="138"/>
      <c r="DTK70" s="138"/>
      <c r="DTL70" s="138"/>
      <c r="DTM70" s="138"/>
      <c r="DTN70" s="138"/>
      <c r="DTO70" s="138"/>
      <c r="DTP70" s="138"/>
      <c r="DTQ70" s="138"/>
      <c r="DTR70" s="138"/>
      <c r="DTS70" s="138"/>
      <c r="DTT70" s="138"/>
      <c r="DTU70" s="138"/>
      <c r="DTV70" s="138"/>
      <c r="DTW70" s="138"/>
      <c r="DTX70" s="138"/>
      <c r="DTY70" s="138"/>
      <c r="DTZ70" s="138"/>
      <c r="DUA70" s="138"/>
      <c r="DUB70" s="138"/>
      <c r="DUC70" s="138"/>
      <c r="DUD70" s="138"/>
      <c r="DUE70" s="138"/>
      <c r="DUF70" s="138"/>
      <c r="DUG70" s="138"/>
      <c r="DUH70" s="138"/>
      <c r="DUI70" s="138"/>
      <c r="DUJ70" s="138"/>
      <c r="DUK70" s="138"/>
      <c r="DUL70" s="138"/>
      <c r="DUM70" s="138"/>
      <c r="DUN70" s="138"/>
      <c r="DUO70" s="138"/>
      <c r="DUP70" s="138"/>
      <c r="DUQ70" s="138"/>
      <c r="DUR70" s="138"/>
      <c r="DUS70" s="138"/>
      <c r="DUT70" s="138"/>
      <c r="DUU70" s="138"/>
      <c r="DUV70" s="138"/>
      <c r="DUW70" s="138"/>
      <c r="DUX70" s="138"/>
      <c r="DUY70" s="138"/>
      <c r="DUZ70" s="138"/>
      <c r="DVA70" s="138"/>
      <c r="DVB70" s="138"/>
      <c r="DVC70" s="138"/>
      <c r="DVD70" s="138"/>
      <c r="DVE70" s="138"/>
      <c r="DVF70" s="138"/>
      <c r="DVG70" s="138"/>
      <c r="DVH70" s="138"/>
      <c r="DVI70" s="138"/>
      <c r="DVJ70" s="138"/>
      <c r="DVK70" s="138"/>
      <c r="DVL70" s="138"/>
      <c r="DVM70" s="138"/>
      <c r="DVN70" s="138"/>
      <c r="DVO70" s="138"/>
      <c r="DVP70" s="138"/>
      <c r="DVQ70" s="138"/>
      <c r="DVR70" s="138"/>
      <c r="DVS70" s="138"/>
      <c r="DVT70" s="138"/>
      <c r="DVU70" s="138"/>
      <c r="DVV70" s="138"/>
      <c r="DVW70" s="138"/>
      <c r="DVX70" s="138"/>
      <c r="DVY70" s="138"/>
      <c r="DVZ70" s="138"/>
      <c r="DWA70" s="138"/>
      <c r="DWB70" s="138"/>
      <c r="DWC70" s="138"/>
      <c r="DWD70" s="138"/>
      <c r="DWE70" s="138"/>
      <c r="DWF70" s="138"/>
      <c r="DWG70" s="138"/>
      <c r="DWH70" s="138"/>
      <c r="DWI70" s="138"/>
      <c r="DWJ70" s="138"/>
      <c r="DWK70" s="138"/>
      <c r="DWL70" s="138"/>
      <c r="DWM70" s="138"/>
      <c r="DWN70" s="138"/>
      <c r="DWO70" s="138"/>
      <c r="DWP70" s="138"/>
      <c r="DWQ70" s="138"/>
      <c r="DWR70" s="138"/>
      <c r="DWS70" s="138"/>
      <c r="DWT70" s="138"/>
      <c r="DWU70" s="138"/>
      <c r="DWV70" s="138"/>
      <c r="DWW70" s="138"/>
      <c r="DWX70" s="138"/>
      <c r="DWY70" s="138"/>
      <c r="DWZ70" s="138"/>
      <c r="DXA70" s="138"/>
      <c r="DXB70" s="138"/>
      <c r="DXC70" s="138"/>
      <c r="DXD70" s="138"/>
      <c r="DXE70" s="138"/>
      <c r="DXF70" s="138"/>
      <c r="DXG70" s="138"/>
      <c r="DXH70" s="138"/>
      <c r="DXI70" s="138"/>
      <c r="DXJ70" s="138"/>
      <c r="DXK70" s="138"/>
      <c r="DXL70" s="138"/>
      <c r="DXM70" s="138"/>
      <c r="DXN70" s="138"/>
      <c r="DXO70" s="138"/>
      <c r="DXP70" s="138"/>
      <c r="DXQ70" s="138"/>
      <c r="DXR70" s="138"/>
      <c r="DXS70" s="138"/>
      <c r="DXT70" s="138"/>
      <c r="DXU70" s="138"/>
      <c r="DXV70" s="138"/>
      <c r="DXW70" s="138"/>
      <c r="DXX70" s="138"/>
      <c r="DXY70" s="138"/>
      <c r="DXZ70" s="138"/>
      <c r="DYA70" s="138"/>
      <c r="DYB70" s="138"/>
      <c r="DYC70" s="138"/>
      <c r="DYD70" s="138"/>
      <c r="DYE70" s="138"/>
      <c r="DYF70" s="138"/>
      <c r="DYG70" s="138"/>
      <c r="DYH70" s="138"/>
      <c r="DYI70" s="138"/>
      <c r="DYJ70" s="138"/>
      <c r="DYK70" s="138"/>
      <c r="DYL70" s="138"/>
      <c r="DYM70" s="138"/>
      <c r="DYN70" s="138"/>
      <c r="DYO70" s="138"/>
      <c r="DYP70" s="138"/>
      <c r="DYQ70" s="138"/>
      <c r="DYR70" s="138"/>
      <c r="DYS70" s="138"/>
      <c r="DYT70" s="138"/>
      <c r="DYU70" s="138"/>
      <c r="DYV70" s="138"/>
      <c r="DYW70" s="138"/>
      <c r="DYX70" s="138"/>
      <c r="DYY70" s="138"/>
      <c r="DYZ70" s="138"/>
      <c r="DZA70" s="138"/>
      <c r="DZB70" s="138"/>
      <c r="DZC70" s="138"/>
      <c r="DZD70" s="138"/>
      <c r="DZE70" s="138"/>
      <c r="DZF70" s="138"/>
      <c r="DZG70" s="138"/>
      <c r="DZH70" s="138"/>
      <c r="DZI70" s="138"/>
      <c r="DZJ70" s="138"/>
      <c r="DZK70" s="138"/>
      <c r="DZL70" s="138"/>
      <c r="DZM70" s="138"/>
      <c r="DZN70" s="138"/>
      <c r="DZO70" s="138"/>
      <c r="DZP70" s="138"/>
      <c r="DZQ70" s="138"/>
      <c r="DZR70" s="138"/>
      <c r="DZS70" s="138"/>
      <c r="DZT70" s="138"/>
      <c r="DZU70" s="138"/>
      <c r="DZV70" s="138"/>
      <c r="DZW70" s="138"/>
      <c r="DZX70" s="138"/>
      <c r="DZY70" s="138"/>
      <c r="DZZ70" s="138"/>
      <c r="EAA70" s="138"/>
      <c r="EAB70" s="138"/>
      <c r="EAC70" s="138"/>
      <c r="EAD70" s="138"/>
      <c r="EAE70" s="138"/>
      <c r="EAF70" s="138"/>
      <c r="EAG70" s="138"/>
      <c r="EAH70" s="138"/>
      <c r="EAI70" s="138"/>
      <c r="EAJ70" s="138"/>
      <c r="EAK70" s="138"/>
      <c r="EAL70" s="138"/>
      <c r="EAM70" s="138"/>
      <c r="EAN70" s="138"/>
      <c r="EAO70" s="138"/>
      <c r="EAP70" s="138"/>
      <c r="EAQ70" s="138"/>
      <c r="EAR70" s="138"/>
      <c r="EAS70" s="138"/>
      <c r="EAT70" s="138"/>
      <c r="EAU70" s="138"/>
      <c r="EAV70" s="138"/>
      <c r="EAW70" s="138"/>
      <c r="EAX70" s="138"/>
      <c r="EAY70" s="138"/>
      <c r="EAZ70" s="138"/>
      <c r="EBA70" s="138"/>
      <c r="EBB70" s="138"/>
      <c r="EBC70" s="138"/>
      <c r="EBD70" s="138"/>
      <c r="EBE70" s="138"/>
      <c r="EBF70" s="138"/>
      <c r="EBG70" s="138"/>
      <c r="EBH70" s="138"/>
      <c r="EBI70" s="138"/>
      <c r="EBJ70" s="138"/>
      <c r="EBK70" s="138"/>
      <c r="EBL70" s="138"/>
      <c r="EBM70" s="138"/>
      <c r="EBN70" s="138"/>
      <c r="EBO70" s="138"/>
      <c r="EBP70" s="138"/>
      <c r="EBQ70" s="138"/>
      <c r="EBR70" s="138"/>
      <c r="EBS70" s="138"/>
      <c r="EBT70" s="138"/>
      <c r="EBU70" s="138"/>
      <c r="EBV70" s="138"/>
      <c r="EBW70" s="138"/>
      <c r="EBX70" s="138"/>
      <c r="EBY70" s="138"/>
      <c r="EBZ70" s="138"/>
      <c r="ECA70" s="138"/>
      <c r="ECB70" s="138"/>
      <c r="ECC70" s="138"/>
      <c r="ECD70" s="138"/>
      <c r="ECE70" s="138"/>
      <c r="ECF70" s="138"/>
      <c r="ECG70" s="138"/>
      <c r="ECH70" s="138"/>
      <c r="ECI70" s="138"/>
      <c r="ECJ70" s="138"/>
      <c r="ECK70" s="138"/>
      <c r="ECL70" s="138"/>
      <c r="ECM70" s="138"/>
      <c r="ECN70" s="138"/>
      <c r="ECO70" s="138"/>
      <c r="ECP70" s="138"/>
      <c r="ECQ70" s="138"/>
      <c r="ECR70" s="138"/>
      <c r="ECS70" s="138"/>
      <c r="ECT70" s="138"/>
      <c r="ECU70" s="138"/>
      <c r="ECV70" s="138"/>
      <c r="ECW70" s="138"/>
      <c r="ECX70" s="138"/>
      <c r="ECY70" s="138"/>
      <c r="ECZ70" s="138"/>
      <c r="EDA70" s="138"/>
      <c r="EDB70" s="138"/>
      <c r="EDC70" s="138"/>
      <c r="EDD70" s="138"/>
      <c r="EDE70" s="138"/>
      <c r="EDF70" s="138"/>
      <c r="EDG70" s="138"/>
      <c r="EDH70" s="138"/>
      <c r="EDI70" s="138"/>
      <c r="EDJ70" s="138"/>
      <c r="EDK70" s="138"/>
      <c r="EDL70" s="138"/>
      <c r="EDM70" s="138"/>
      <c r="EDN70" s="138"/>
      <c r="EDO70" s="138"/>
      <c r="EDP70" s="138"/>
      <c r="EDQ70" s="138"/>
      <c r="EDR70" s="138"/>
      <c r="EDS70" s="138"/>
      <c r="EDT70" s="138"/>
      <c r="EDU70" s="138"/>
      <c r="EDV70" s="138"/>
      <c r="EDW70" s="138"/>
      <c r="EDX70" s="138"/>
      <c r="EDY70" s="138"/>
      <c r="EDZ70" s="138"/>
      <c r="EEA70" s="138"/>
      <c r="EEB70" s="138"/>
      <c r="EEC70" s="138"/>
      <c r="EED70" s="138"/>
      <c r="EEE70" s="138"/>
      <c r="EEF70" s="138"/>
      <c r="EEG70" s="138"/>
      <c r="EEH70" s="138"/>
      <c r="EEI70" s="138"/>
      <c r="EEJ70" s="138"/>
      <c r="EEK70" s="138"/>
      <c r="EEL70" s="138"/>
      <c r="EEM70" s="138"/>
      <c r="EEN70" s="138"/>
      <c r="EEO70" s="138"/>
      <c r="EEP70" s="138"/>
      <c r="EEQ70" s="138"/>
      <c r="EER70" s="138"/>
      <c r="EES70" s="138"/>
      <c r="EET70" s="138"/>
      <c r="EEU70" s="138"/>
      <c r="EEV70" s="138"/>
      <c r="EEW70" s="138"/>
      <c r="EEX70" s="138"/>
      <c r="EEY70" s="138"/>
      <c r="EEZ70" s="138"/>
      <c r="EFA70" s="138"/>
      <c r="EFB70" s="138"/>
      <c r="EFC70" s="138"/>
      <c r="EFD70" s="138"/>
      <c r="EFE70" s="138"/>
      <c r="EFF70" s="138"/>
      <c r="EFG70" s="138"/>
      <c r="EFH70" s="138"/>
      <c r="EFI70" s="138"/>
      <c r="EFJ70" s="138"/>
      <c r="EFK70" s="138"/>
      <c r="EFL70" s="138"/>
      <c r="EFM70" s="138"/>
      <c r="EFN70" s="138"/>
      <c r="EFO70" s="138"/>
      <c r="EFP70" s="138"/>
      <c r="EFQ70" s="138"/>
      <c r="EFR70" s="138"/>
      <c r="EFS70" s="138"/>
      <c r="EFT70" s="138"/>
      <c r="EFU70" s="138"/>
      <c r="EFV70" s="138"/>
      <c r="EFW70" s="138"/>
      <c r="EFX70" s="138"/>
      <c r="EFY70" s="138"/>
      <c r="EFZ70" s="138"/>
      <c r="EGA70" s="138"/>
      <c r="EGB70" s="138"/>
      <c r="EGC70" s="138"/>
      <c r="EGD70" s="138"/>
      <c r="EGE70" s="138"/>
      <c r="EGF70" s="138"/>
      <c r="EGG70" s="138"/>
      <c r="EGH70" s="138"/>
      <c r="EGI70" s="138"/>
      <c r="EGJ70" s="138"/>
      <c r="EGK70" s="138"/>
      <c r="EGL70" s="138"/>
      <c r="EGM70" s="138"/>
      <c r="EGN70" s="138"/>
      <c r="EGO70" s="138"/>
      <c r="EGP70" s="138"/>
      <c r="EGQ70" s="138"/>
      <c r="EGR70" s="138"/>
      <c r="EGS70" s="138"/>
      <c r="EGT70" s="138"/>
      <c r="EGU70" s="138"/>
      <c r="EGV70" s="138"/>
      <c r="EGW70" s="138"/>
      <c r="EGX70" s="138"/>
      <c r="EGY70" s="138"/>
      <c r="EGZ70" s="138"/>
      <c r="EHA70" s="138"/>
      <c r="EHB70" s="138"/>
      <c r="EHC70" s="138"/>
      <c r="EHD70" s="138"/>
      <c r="EHE70" s="138"/>
      <c r="EHF70" s="138"/>
      <c r="EHG70" s="138"/>
      <c r="EHH70" s="138"/>
      <c r="EHI70" s="138"/>
      <c r="EHJ70" s="138"/>
      <c r="EHK70" s="138"/>
      <c r="EHL70" s="138"/>
      <c r="EHM70" s="138"/>
      <c r="EHN70" s="138"/>
      <c r="EHO70" s="138"/>
      <c r="EHP70" s="138"/>
      <c r="EHQ70" s="138"/>
      <c r="EHR70" s="138"/>
      <c r="EHS70" s="138"/>
      <c r="EHT70" s="138"/>
      <c r="EHU70" s="138"/>
      <c r="EHV70" s="138"/>
      <c r="EHW70" s="138"/>
      <c r="EHX70" s="138"/>
      <c r="EHY70" s="138"/>
      <c r="EHZ70" s="138"/>
      <c r="EIA70" s="138"/>
      <c r="EIB70" s="138"/>
      <c r="EIC70" s="138"/>
      <c r="EID70" s="138"/>
      <c r="EIE70" s="138"/>
      <c r="EIF70" s="138"/>
      <c r="EIG70" s="138"/>
      <c r="EIH70" s="138"/>
      <c r="EII70" s="138"/>
      <c r="EIJ70" s="138"/>
      <c r="EIK70" s="138"/>
      <c r="EIL70" s="138"/>
      <c r="EIM70" s="138"/>
      <c r="EIN70" s="138"/>
      <c r="EIO70" s="138"/>
      <c r="EIP70" s="138"/>
      <c r="EIQ70" s="138"/>
      <c r="EIR70" s="138"/>
      <c r="EIS70" s="138"/>
      <c r="EIT70" s="138"/>
      <c r="EIU70" s="138"/>
      <c r="EIV70" s="138"/>
      <c r="EIW70" s="138"/>
      <c r="EIX70" s="138"/>
      <c r="EIY70" s="138"/>
      <c r="EIZ70" s="138"/>
      <c r="EJA70" s="138"/>
      <c r="EJB70" s="138"/>
      <c r="EJC70" s="138"/>
      <c r="EJD70" s="138"/>
      <c r="EJE70" s="138"/>
      <c r="EJF70" s="138"/>
      <c r="EJG70" s="138"/>
      <c r="EJH70" s="138"/>
      <c r="EJI70" s="138"/>
      <c r="EJJ70" s="138"/>
      <c r="EJK70" s="138"/>
      <c r="EJL70" s="138"/>
      <c r="EJM70" s="138"/>
      <c r="EJN70" s="138"/>
      <c r="EJO70" s="138"/>
      <c r="EJP70" s="138"/>
      <c r="EJQ70" s="138"/>
      <c r="EJR70" s="138"/>
      <c r="EJS70" s="138"/>
      <c r="EJT70" s="138"/>
      <c r="EJU70" s="138"/>
      <c r="EJV70" s="138"/>
      <c r="EJW70" s="138"/>
      <c r="EJX70" s="138"/>
      <c r="EJY70" s="138"/>
      <c r="EJZ70" s="138"/>
      <c r="EKA70" s="138"/>
      <c r="EKB70" s="138"/>
      <c r="EKC70" s="138"/>
      <c r="EKD70" s="138"/>
      <c r="EKE70" s="138"/>
      <c r="EKF70" s="138"/>
      <c r="EKG70" s="138"/>
      <c r="EKH70" s="138"/>
      <c r="EKI70" s="138"/>
      <c r="EKJ70" s="138"/>
      <c r="EKK70" s="138"/>
      <c r="EKL70" s="138"/>
      <c r="EKM70" s="138"/>
      <c r="EKN70" s="138"/>
      <c r="EKO70" s="138"/>
      <c r="EKP70" s="138"/>
      <c r="EKQ70" s="138"/>
      <c r="EKR70" s="138"/>
      <c r="EKS70" s="138"/>
      <c r="EKT70" s="138"/>
      <c r="EKU70" s="138"/>
      <c r="EKV70" s="138"/>
      <c r="EKW70" s="138"/>
      <c r="EKX70" s="138"/>
      <c r="EKY70" s="138"/>
      <c r="EKZ70" s="138"/>
      <c r="ELA70" s="138"/>
      <c r="ELB70" s="138"/>
      <c r="ELC70" s="138"/>
      <c r="ELD70" s="138"/>
      <c r="ELE70" s="138"/>
      <c r="ELF70" s="138"/>
      <c r="ELG70" s="138"/>
      <c r="ELH70" s="138"/>
      <c r="ELI70" s="138"/>
      <c r="ELJ70" s="138"/>
      <c r="ELK70" s="138"/>
      <c r="ELL70" s="138"/>
      <c r="ELM70" s="138"/>
      <c r="ELN70" s="138"/>
      <c r="ELO70" s="138"/>
      <c r="ELP70" s="138"/>
      <c r="ELQ70" s="138"/>
      <c r="ELR70" s="138"/>
      <c r="ELS70" s="138"/>
      <c r="ELT70" s="138"/>
      <c r="ELU70" s="138"/>
      <c r="ELV70" s="138"/>
      <c r="ELW70" s="138"/>
      <c r="ELX70" s="138"/>
      <c r="ELY70" s="138"/>
      <c r="ELZ70" s="138"/>
      <c r="EMA70" s="138"/>
      <c r="EMB70" s="138"/>
      <c r="EMC70" s="138"/>
      <c r="EMD70" s="138"/>
      <c r="EME70" s="138"/>
      <c r="EMF70" s="138"/>
      <c r="EMG70" s="138"/>
      <c r="EMH70" s="138"/>
      <c r="EMI70" s="138"/>
      <c r="EMJ70" s="138"/>
      <c r="EMK70" s="138"/>
      <c r="EML70" s="138"/>
      <c r="EMM70" s="138"/>
      <c r="EMN70" s="138"/>
      <c r="EMO70" s="138"/>
      <c r="EMP70" s="138"/>
      <c r="EMQ70" s="138"/>
      <c r="EMR70" s="138"/>
      <c r="EMS70" s="138"/>
      <c r="EMT70" s="138"/>
      <c r="EMU70" s="138"/>
      <c r="EMV70" s="138"/>
      <c r="EMW70" s="138"/>
      <c r="EMX70" s="138"/>
      <c r="EMY70" s="138"/>
      <c r="EMZ70" s="138"/>
      <c r="ENA70" s="138"/>
      <c r="ENB70" s="138"/>
      <c r="ENC70" s="138"/>
      <c r="END70" s="138"/>
      <c r="ENE70" s="138"/>
      <c r="ENF70" s="138"/>
      <c r="ENG70" s="138"/>
      <c r="ENH70" s="138"/>
      <c r="ENI70" s="138"/>
      <c r="ENJ70" s="138"/>
      <c r="ENK70" s="138"/>
      <c r="ENL70" s="138"/>
      <c r="ENM70" s="138"/>
      <c r="ENN70" s="138"/>
      <c r="ENO70" s="138"/>
      <c r="ENP70" s="138"/>
      <c r="ENQ70" s="138"/>
      <c r="ENR70" s="138"/>
      <c r="ENS70" s="138"/>
      <c r="ENT70" s="138"/>
      <c r="ENU70" s="138"/>
      <c r="ENV70" s="138"/>
      <c r="ENW70" s="138"/>
      <c r="ENX70" s="138"/>
      <c r="ENY70" s="138"/>
      <c r="ENZ70" s="138"/>
      <c r="EOA70" s="138"/>
      <c r="EOB70" s="138"/>
      <c r="EOC70" s="138"/>
      <c r="EOD70" s="138"/>
      <c r="EOE70" s="138"/>
      <c r="EOF70" s="138"/>
      <c r="EOG70" s="138"/>
      <c r="EOH70" s="138"/>
      <c r="EOI70" s="138"/>
      <c r="EOJ70" s="138"/>
      <c r="EOK70" s="138"/>
      <c r="EOL70" s="138"/>
      <c r="EOM70" s="138"/>
      <c r="EON70" s="138"/>
      <c r="EOO70" s="138"/>
      <c r="EOP70" s="138"/>
      <c r="EOQ70" s="138"/>
      <c r="EOR70" s="138"/>
      <c r="EOS70" s="138"/>
      <c r="EOT70" s="138"/>
      <c r="EOU70" s="138"/>
      <c r="EOV70" s="138"/>
      <c r="EOW70" s="138"/>
      <c r="EOX70" s="138"/>
      <c r="EOY70" s="138"/>
      <c r="EOZ70" s="138"/>
      <c r="EPA70" s="138"/>
      <c r="EPB70" s="138"/>
      <c r="EPC70" s="138"/>
      <c r="EPD70" s="138"/>
      <c r="EPE70" s="138"/>
      <c r="EPF70" s="138"/>
      <c r="EPG70" s="138"/>
      <c r="EPH70" s="138"/>
      <c r="EPI70" s="138"/>
      <c r="EPJ70" s="138"/>
      <c r="EPK70" s="138"/>
      <c r="EPL70" s="138"/>
      <c r="EPM70" s="138"/>
      <c r="EPN70" s="138"/>
      <c r="EPO70" s="138"/>
      <c r="EPP70" s="138"/>
      <c r="EPQ70" s="138"/>
      <c r="EPR70" s="138"/>
      <c r="EPS70" s="138"/>
      <c r="EPT70" s="138"/>
      <c r="EPU70" s="138"/>
      <c r="EPV70" s="138"/>
      <c r="EPW70" s="138"/>
      <c r="EPX70" s="138"/>
      <c r="EPY70" s="138"/>
      <c r="EPZ70" s="138"/>
      <c r="EQA70" s="138"/>
      <c r="EQB70" s="138"/>
      <c r="EQC70" s="138"/>
      <c r="EQD70" s="138"/>
      <c r="EQE70" s="138"/>
      <c r="EQF70" s="138"/>
      <c r="EQG70" s="138"/>
      <c r="EQH70" s="138"/>
      <c r="EQI70" s="138"/>
      <c r="EQJ70" s="138"/>
      <c r="EQK70" s="138"/>
      <c r="EQL70" s="138"/>
      <c r="EQM70" s="138"/>
      <c r="EQN70" s="138"/>
      <c r="EQO70" s="138"/>
      <c r="EQP70" s="138"/>
      <c r="EQQ70" s="138"/>
      <c r="EQR70" s="138"/>
      <c r="EQS70" s="138"/>
      <c r="EQT70" s="138"/>
      <c r="EQU70" s="138"/>
      <c r="EQV70" s="138"/>
      <c r="EQW70" s="138"/>
      <c r="EQX70" s="138"/>
      <c r="EQY70" s="138"/>
      <c r="EQZ70" s="138"/>
      <c r="ERA70" s="138"/>
      <c r="ERB70" s="138"/>
      <c r="ERC70" s="138"/>
      <c r="ERD70" s="138"/>
      <c r="ERE70" s="138"/>
      <c r="ERF70" s="138"/>
      <c r="ERG70" s="138"/>
      <c r="ERH70" s="138"/>
      <c r="ERI70" s="138"/>
      <c r="ERJ70" s="138"/>
      <c r="ERK70" s="138"/>
      <c r="ERL70" s="138"/>
      <c r="ERM70" s="138"/>
      <c r="ERN70" s="138"/>
      <c r="ERO70" s="138"/>
      <c r="ERP70" s="138"/>
      <c r="ERQ70" s="138"/>
      <c r="ERR70" s="138"/>
      <c r="ERS70" s="138"/>
      <c r="ERT70" s="138"/>
      <c r="ERU70" s="138"/>
      <c r="ERV70" s="138"/>
      <c r="ERW70" s="138"/>
      <c r="ERX70" s="138"/>
      <c r="ERY70" s="138"/>
      <c r="ERZ70" s="138"/>
      <c r="ESA70" s="138"/>
      <c r="ESB70" s="138"/>
      <c r="ESC70" s="138"/>
      <c r="ESD70" s="138"/>
      <c r="ESE70" s="138"/>
      <c r="ESF70" s="138"/>
      <c r="ESG70" s="138"/>
      <c r="ESH70" s="138"/>
      <c r="ESI70" s="138"/>
      <c r="ESJ70" s="138"/>
      <c r="ESK70" s="138"/>
      <c r="ESL70" s="138"/>
      <c r="ESM70" s="138"/>
      <c r="ESN70" s="138"/>
      <c r="ESO70" s="138"/>
      <c r="ESP70" s="138"/>
      <c r="ESQ70" s="138"/>
      <c r="ESR70" s="138"/>
      <c r="ESS70" s="138"/>
      <c r="EST70" s="138"/>
      <c r="ESU70" s="138"/>
      <c r="ESV70" s="138"/>
      <c r="ESW70" s="138"/>
      <c r="ESX70" s="138"/>
      <c r="ESY70" s="138"/>
      <c r="ESZ70" s="138"/>
      <c r="ETA70" s="138"/>
      <c r="ETB70" s="138"/>
      <c r="ETC70" s="138"/>
      <c r="ETD70" s="138"/>
      <c r="ETE70" s="138"/>
      <c r="ETF70" s="138"/>
      <c r="ETG70" s="138"/>
      <c r="ETH70" s="138"/>
      <c r="ETI70" s="138"/>
      <c r="ETJ70" s="138"/>
      <c r="ETK70" s="138"/>
      <c r="ETL70" s="138"/>
      <c r="ETM70" s="138"/>
      <c r="ETN70" s="138"/>
      <c r="ETO70" s="138"/>
      <c r="ETP70" s="138"/>
      <c r="ETQ70" s="138"/>
      <c r="ETR70" s="138"/>
      <c r="ETS70" s="138"/>
      <c r="ETT70" s="138"/>
      <c r="ETU70" s="138"/>
      <c r="ETV70" s="138"/>
      <c r="ETW70" s="138"/>
      <c r="ETX70" s="138"/>
      <c r="ETY70" s="138"/>
      <c r="ETZ70" s="138"/>
      <c r="EUA70" s="138"/>
      <c r="EUB70" s="138"/>
      <c r="EUC70" s="138"/>
      <c r="EUD70" s="138"/>
      <c r="EUE70" s="138"/>
      <c r="EUF70" s="138"/>
      <c r="EUG70" s="138"/>
      <c r="EUH70" s="138"/>
      <c r="EUI70" s="138"/>
      <c r="EUJ70" s="138"/>
      <c r="EUK70" s="138"/>
      <c r="EUL70" s="138"/>
      <c r="EUM70" s="138"/>
      <c r="EUN70" s="138"/>
      <c r="EUO70" s="138"/>
      <c r="EUP70" s="138"/>
      <c r="EUQ70" s="138"/>
      <c r="EUR70" s="138"/>
      <c r="EUS70" s="138"/>
      <c r="EUT70" s="138"/>
      <c r="EUU70" s="138"/>
      <c r="EUV70" s="138"/>
      <c r="EUW70" s="138"/>
      <c r="EUX70" s="138"/>
      <c r="EUY70" s="138"/>
      <c r="EUZ70" s="138"/>
      <c r="EVA70" s="138"/>
      <c r="EVB70" s="138"/>
      <c r="EVC70" s="138"/>
      <c r="EVD70" s="138"/>
      <c r="EVE70" s="138"/>
      <c r="EVF70" s="138"/>
      <c r="EVG70" s="138"/>
      <c r="EVH70" s="138"/>
      <c r="EVI70" s="138"/>
      <c r="EVJ70" s="138"/>
      <c r="EVK70" s="138"/>
      <c r="EVL70" s="138"/>
      <c r="EVM70" s="138"/>
      <c r="EVN70" s="138"/>
      <c r="EVO70" s="138"/>
      <c r="EVP70" s="138"/>
      <c r="EVQ70" s="138"/>
      <c r="EVR70" s="138"/>
      <c r="EVS70" s="138"/>
      <c r="EVT70" s="138"/>
      <c r="EVU70" s="138"/>
      <c r="EVV70" s="138"/>
      <c r="EVW70" s="138"/>
      <c r="EVX70" s="138"/>
      <c r="EVY70" s="138"/>
      <c r="EVZ70" s="138"/>
      <c r="EWA70" s="138"/>
      <c r="EWB70" s="138"/>
      <c r="EWC70" s="138"/>
      <c r="EWD70" s="138"/>
      <c r="EWE70" s="138"/>
      <c r="EWF70" s="138"/>
      <c r="EWG70" s="138"/>
      <c r="EWH70" s="138"/>
      <c r="EWI70" s="138"/>
      <c r="EWJ70" s="138"/>
      <c r="EWK70" s="138"/>
      <c r="EWL70" s="138"/>
      <c r="EWM70" s="138"/>
      <c r="EWN70" s="138"/>
      <c r="EWO70" s="138"/>
      <c r="EWP70" s="138"/>
      <c r="EWQ70" s="138"/>
      <c r="EWR70" s="138"/>
      <c r="EWS70" s="138"/>
      <c r="EWT70" s="138"/>
      <c r="EWU70" s="138"/>
      <c r="EWV70" s="138"/>
      <c r="EWW70" s="138"/>
      <c r="EWX70" s="138"/>
      <c r="EWY70" s="138"/>
      <c r="EWZ70" s="138"/>
      <c r="EXA70" s="138"/>
      <c r="EXB70" s="138"/>
      <c r="EXC70" s="138"/>
      <c r="EXD70" s="138"/>
      <c r="EXE70" s="138"/>
      <c r="EXF70" s="138"/>
      <c r="EXG70" s="138"/>
      <c r="EXH70" s="138"/>
      <c r="EXI70" s="138"/>
      <c r="EXJ70" s="138"/>
      <c r="EXK70" s="138"/>
      <c r="EXL70" s="138"/>
      <c r="EXM70" s="138"/>
      <c r="EXN70" s="138"/>
      <c r="EXO70" s="138"/>
      <c r="EXP70" s="138"/>
      <c r="EXQ70" s="138"/>
      <c r="EXR70" s="138"/>
      <c r="EXS70" s="138"/>
      <c r="EXT70" s="138"/>
      <c r="EXU70" s="138"/>
      <c r="EXV70" s="138"/>
      <c r="EXW70" s="138"/>
      <c r="EXX70" s="138"/>
      <c r="EXY70" s="138"/>
      <c r="EXZ70" s="138"/>
      <c r="EYA70" s="138"/>
      <c r="EYB70" s="138"/>
      <c r="EYC70" s="138"/>
      <c r="EYD70" s="138"/>
      <c r="EYE70" s="138"/>
      <c r="EYF70" s="138"/>
      <c r="EYG70" s="138"/>
      <c r="EYH70" s="138"/>
      <c r="EYI70" s="138"/>
      <c r="EYJ70" s="138"/>
      <c r="EYK70" s="138"/>
      <c r="EYL70" s="138"/>
      <c r="EYM70" s="138"/>
      <c r="EYN70" s="138"/>
      <c r="EYO70" s="138"/>
      <c r="EYP70" s="138"/>
      <c r="EYQ70" s="138"/>
      <c r="EYR70" s="138"/>
      <c r="EYS70" s="138"/>
      <c r="EYT70" s="138"/>
      <c r="EYU70" s="138"/>
      <c r="EYV70" s="138"/>
      <c r="EYW70" s="138"/>
      <c r="EYX70" s="138"/>
      <c r="EYY70" s="138"/>
      <c r="EYZ70" s="138"/>
      <c r="EZA70" s="138"/>
      <c r="EZB70" s="138"/>
      <c r="EZC70" s="138"/>
      <c r="EZD70" s="138"/>
      <c r="EZE70" s="138"/>
      <c r="EZF70" s="138"/>
      <c r="EZG70" s="138"/>
      <c r="EZH70" s="138"/>
      <c r="EZI70" s="138"/>
      <c r="EZJ70" s="138"/>
      <c r="EZK70" s="138"/>
      <c r="EZL70" s="138"/>
      <c r="EZM70" s="138"/>
      <c r="EZN70" s="138"/>
      <c r="EZO70" s="138"/>
      <c r="EZP70" s="138"/>
      <c r="EZQ70" s="138"/>
      <c r="EZR70" s="138"/>
      <c r="EZS70" s="138"/>
      <c r="EZT70" s="138"/>
      <c r="EZU70" s="138"/>
      <c r="EZV70" s="138"/>
      <c r="EZW70" s="138"/>
      <c r="EZX70" s="138"/>
      <c r="EZY70" s="138"/>
      <c r="EZZ70" s="138"/>
      <c r="FAA70" s="138"/>
      <c r="FAB70" s="138"/>
      <c r="FAC70" s="138"/>
      <c r="FAD70" s="138"/>
      <c r="FAE70" s="138"/>
      <c r="FAF70" s="138"/>
      <c r="FAG70" s="138"/>
      <c r="FAH70" s="138"/>
      <c r="FAI70" s="138"/>
      <c r="FAJ70" s="138"/>
      <c r="FAK70" s="138"/>
      <c r="FAL70" s="138"/>
      <c r="FAM70" s="138"/>
      <c r="FAN70" s="138"/>
      <c r="FAO70" s="138"/>
      <c r="FAP70" s="138"/>
      <c r="FAQ70" s="138"/>
      <c r="FAR70" s="138"/>
      <c r="FAS70" s="138"/>
      <c r="FAT70" s="138"/>
      <c r="FAU70" s="138"/>
      <c r="FAV70" s="138"/>
      <c r="FAW70" s="138"/>
      <c r="FAX70" s="138"/>
      <c r="FAY70" s="138"/>
      <c r="FAZ70" s="138"/>
      <c r="FBA70" s="138"/>
      <c r="FBB70" s="138"/>
      <c r="FBC70" s="138"/>
      <c r="FBD70" s="138"/>
      <c r="FBE70" s="138"/>
      <c r="FBF70" s="138"/>
      <c r="FBG70" s="138"/>
      <c r="FBH70" s="138"/>
      <c r="FBI70" s="138"/>
      <c r="FBJ70" s="138"/>
      <c r="FBK70" s="138"/>
      <c r="FBL70" s="138"/>
      <c r="FBM70" s="138"/>
      <c r="FBN70" s="138"/>
      <c r="FBO70" s="138"/>
      <c r="FBP70" s="138"/>
      <c r="FBQ70" s="138"/>
      <c r="FBR70" s="138"/>
      <c r="FBS70" s="138"/>
      <c r="FBT70" s="138"/>
      <c r="FBU70" s="138"/>
      <c r="FBV70" s="138"/>
      <c r="FBW70" s="138"/>
      <c r="FBX70" s="138"/>
      <c r="FBY70" s="138"/>
      <c r="FBZ70" s="138"/>
      <c r="FCA70" s="138"/>
      <c r="FCB70" s="138"/>
      <c r="FCC70" s="138"/>
      <c r="FCD70" s="138"/>
      <c r="FCE70" s="138"/>
      <c r="FCF70" s="138"/>
      <c r="FCG70" s="138"/>
      <c r="FCH70" s="138"/>
      <c r="FCI70" s="138"/>
      <c r="FCJ70" s="138"/>
      <c r="FCK70" s="138"/>
      <c r="FCL70" s="138"/>
      <c r="FCM70" s="138"/>
      <c r="FCN70" s="138"/>
      <c r="FCO70" s="138"/>
      <c r="FCP70" s="138"/>
      <c r="FCQ70" s="138"/>
      <c r="FCR70" s="138"/>
      <c r="FCS70" s="138"/>
      <c r="FCT70" s="138"/>
      <c r="FCU70" s="138"/>
      <c r="FCV70" s="138"/>
      <c r="FCW70" s="138"/>
      <c r="FCX70" s="138"/>
      <c r="FCY70" s="138"/>
      <c r="FCZ70" s="138"/>
      <c r="FDA70" s="138"/>
      <c r="FDB70" s="138"/>
      <c r="FDC70" s="138"/>
      <c r="FDD70" s="138"/>
      <c r="FDE70" s="138"/>
      <c r="FDF70" s="138"/>
      <c r="FDG70" s="138"/>
      <c r="FDH70" s="138"/>
      <c r="FDI70" s="138"/>
      <c r="FDJ70" s="138"/>
      <c r="FDK70" s="138"/>
      <c r="FDL70" s="138"/>
      <c r="FDM70" s="138"/>
      <c r="FDN70" s="138"/>
      <c r="FDO70" s="138"/>
      <c r="FDP70" s="138"/>
      <c r="FDQ70" s="138"/>
      <c r="FDR70" s="138"/>
      <c r="FDS70" s="138"/>
      <c r="FDT70" s="138"/>
      <c r="FDU70" s="138"/>
      <c r="FDV70" s="138"/>
      <c r="FDW70" s="138"/>
      <c r="FDX70" s="138"/>
      <c r="FDY70" s="138"/>
      <c r="FDZ70" s="138"/>
      <c r="FEA70" s="138"/>
      <c r="FEB70" s="138"/>
      <c r="FEC70" s="138"/>
      <c r="FED70" s="138"/>
      <c r="FEE70" s="138"/>
      <c r="FEF70" s="138"/>
      <c r="FEG70" s="138"/>
      <c r="FEH70" s="138"/>
      <c r="FEI70" s="138"/>
      <c r="FEJ70" s="138"/>
      <c r="FEK70" s="138"/>
      <c r="FEL70" s="138"/>
      <c r="FEM70" s="138"/>
      <c r="FEN70" s="138"/>
      <c r="FEO70" s="138"/>
      <c r="FEP70" s="138"/>
      <c r="FEQ70" s="138"/>
      <c r="FER70" s="138"/>
      <c r="FES70" s="138"/>
      <c r="FET70" s="138"/>
      <c r="FEU70" s="138"/>
      <c r="FEV70" s="138"/>
      <c r="FEW70" s="138"/>
      <c r="FEX70" s="138"/>
      <c r="FEY70" s="138"/>
      <c r="FEZ70" s="138"/>
      <c r="FFA70" s="138"/>
      <c r="FFB70" s="138"/>
      <c r="FFC70" s="138"/>
      <c r="FFD70" s="138"/>
      <c r="FFE70" s="138"/>
      <c r="FFF70" s="138"/>
      <c r="FFG70" s="138"/>
      <c r="FFH70" s="138"/>
      <c r="FFI70" s="138"/>
      <c r="FFJ70" s="138"/>
      <c r="FFK70" s="138"/>
      <c r="FFL70" s="138"/>
      <c r="FFM70" s="138"/>
      <c r="FFN70" s="138"/>
      <c r="FFO70" s="138"/>
      <c r="FFP70" s="138"/>
      <c r="FFQ70" s="138"/>
      <c r="FFR70" s="138"/>
      <c r="FFS70" s="138"/>
      <c r="FFT70" s="138"/>
      <c r="FFU70" s="138"/>
      <c r="FFV70" s="138"/>
      <c r="FFW70" s="138"/>
      <c r="FFX70" s="138"/>
      <c r="FFY70" s="138"/>
      <c r="FFZ70" s="138"/>
      <c r="FGA70" s="138"/>
      <c r="FGB70" s="138"/>
      <c r="FGC70" s="138"/>
      <c r="FGD70" s="138"/>
      <c r="FGE70" s="138"/>
      <c r="FGF70" s="138"/>
      <c r="FGG70" s="138"/>
      <c r="FGH70" s="138"/>
      <c r="FGI70" s="138"/>
      <c r="FGJ70" s="138"/>
      <c r="FGK70" s="138"/>
      <c r="FGL70" s="138"/>
      <c r="FGM70" s="138"/>
      <c r="FGN70" s="138"/>
      <c r="FGO70" s="138"/>
      <c r="FGP70" s="138"/>
      <c r="FGQ70" s="138"/>
      <c r="FGR70" s="138"/>
      <c r="FGS70" s="138"/>
      <c r="FGT70" s="138"/>
      <c r="FGU70" s="138"/>
      <c r="FGV70" s="138"/>
      <c r="FGW70" s="138"/>
      <c r="FGX70" s="138"/>
      <c r="FGY70" s="138"/>
      <c r="FGZ70" s="138"/>
      <c r="FHA70" s="138"/>
      <c r="FHB70" s="138"/>
      <c r="FHC70" s="138"/>
      <c r="FHD70" s="138"/>
      <c r="FHE70" s="138"/>
      <c r="FHF70" s="138"/>
      <c r="FHG70" s="138"/>
      <c r="FHH70" s="138"/>
      <c r="FHI70" s="138"/>
      <c r="FHJ70" s="138"/>
      <c r="FHK70" s="138"/>
      <c r="FHL70" s="138"/>
      <c r="FHM70" s="138"/>
      <c r="FHN70" s="138"/>
      <c r="FHO70" s="138"/>
      <c r="FHP70" s="138"/>
      <c r="FHQ70" s="138"/>
      <c r="FHR70" s="138"/>
      <c r="FHS70" s="138"/>
      <c r="FHT70" s="138"/>
      <c r="FHU70" s="138"/>
      <c r="FHV70" s="138"/>
      <c r="FHW70" s="138"/>
      <c r="FHX70" s="138"/>
      <c r="FHY70" s="138"/>
      <c r="FHZ70" s="138"/>
      <c r="FIA70" s="138"/>
      <c r="FIB70" s="138"/>
      <c r="FIC70" s="138"/>
      <c r="FID70" s="138"/>
      <c r="FIE70" s="138"/>
      <c r="FIF70" s="138"/>
      <c r="FIG70" s="138"/>
      <c r="FIH70" s="138"/>
      <c r="FII70" s="138"/>
      <c r="FIJ70" s="138"/>
      <c r="FIK70" s="138"/>
      <c r="FIL70" s="138"/>
      <c r="FIM70" s="138"/>
      <c r="FIN70" s="138"/>
      <c r="FIO70" s="138"/>
      <c r="FIP70" s="138"/>
      <c r="FIQ70" s="138"/>
      <c r="FIR70" s="138"/>
      <c r="FIS70" s="138"/>
      <c r="FIT70" s="138"/>
      <c r="FIU70" s="138"/>
      <c r="FIV70" s="138"/>
      <c r="FIW70" s="138"/>
      <c r="FIX70" s="138"/>
      <c r="FIY70" s="138"/>
      <c r="FIZ70" s="138"/>
      <c r="FJA70" s="138"/>
      <c r="FJB70" s="138"/>
      <c r="FJC70" s="138"/>
      <c r="FJD70" s="138"/>
      <c r="FJE70" s="138"/>
      <c r="FJF70" s="138"/>
      <c r="FJG70" s="138"/>
      <c r="FJH70" s="138"/>
      <c r="FJI70" s="138"/>
      <c r="FJJ70" s="138"/>
      <c r="FJK70" s="138"/>
      <c r="FJL70" s="138"/>
      <c r="FJM70" s="138"/>
      <c r="FJN70" s="138"/>
      <c r="FJO70" s="138"/>
      <c r="FJP70" s="138"/>
      <c r="FJQ70" s="138"/>
      <c r="FJR70" s="138"/>
      <c r="FJS70" s="138"/>
      <c r="FJT70" s="138"/>
      <c r="FJU70" s="138"/>
      <c r="FJV70" s="138"/>
      <c r="FJW70" s="138"/>
      <c r="FJX70" s="138"/>
      <c r="FJY70" s="138"/>
      <c r="FJZ70" s="138"/>
      <c r="FKA70" s="138"/>
      <c r="FKB70" s="138"/>
      <c r="FKC70" s="138"/>
      <c r="FKD70" s="138"/>
      <c r="FKE70" s="138"/>
      <c r="FKF70" s="138"/>
      <c r="FKG70" s="138"/>
      <c r="FKH70" s="138"/>
      <c r="FKI70" s="138"/>
      <c r="FKJ70" s="138"/>
      <c r="FKK70" s="138"/>
      <c r="FKL70" s="138"/>
      <c r="FKM70" s="138"/>
      <c r="FKN70" s="138"/>
      <c r="FKO70" s="138"/>
      <c r="FKP70" s="138"/>
      <c r="FKQ70" s="138"/>
      <c r="FKR70" s="138"/>
      <c r="FKS70" s="138"/>
      <c r="FKT70" s="138"/>
      <c r="FKU70" s="138"/>
      <c r="FKV70" s="138"/>
      <c r="FKW70" s="138"/>
      <c r="FKX70" s="138"/>
      <c r="FKY70" s="138"/>
      <c r="FKZ70" s="138"/>
      <c r="FLA70" s="138"/>
      <c r="FLB70" s="138"/>
      <c r="FLC70" s="138"/>
      <c r="FLD70" s="138"/>
      <c r="FLE70" s="138"/>
      <c r="FLF70" s="138"/>
      <c r="FLG70" s="138"/>
      <c r="FLH70" s="138"/>
      <c r="FLI70" s="138"/>
      <c r="FLJ70" s="138"/>
      <c r="FLK70" s="138"/>
      <c r="FLL70" s="138"/>
      <c r="FLM70" s="138"/>
      <c r="FLN70" s="138"/>
      <c r="FLO70" s="138"/>
      <c r="FLP70" s="138"/>
      <c r="FLQ70" s="138"/>
      <c r="FLR70" s="138"/>
      <c r="FLS70" s="138"/>
      <c r="FLT70" s="138"/>
      <c r="FLU70" s="138"/>
      <c r="FLV70" s="138"/>
      <c r="FLW70" s="138"/>
      <c r="FLX70" s="138"/>
      <c r="FLY70" s="138"/>
      <c r="FLZ70" s="138"/>
      <c r="FMA70" s="138"/>
      <c r="FMB70" s="138"/>
      <c r="FMC70" s="138"/>
      <c r="FMD70" s="138"/>
      <c r="FME70" s="138"/>
      <c r="FMF70" s="138"/>
      <c r="FMG70" s="138"/>
      <c r="FMH70" s="138"/>
      <c r="FMI70" s="138"/>
      <c r="FMJ70" s="138"/>
      <c r="FMK70" s="138"/>
      <c r="FML70" s="138"/>
      <c r="FMM70" s="138"/>
      <c r="FMN70" s="138"/>
      <c r="FMO70" s="138"/>
      <c r="FMP70" s="138"/>
      <c r="FMQ70" s="138"/>
      <c r="FMR70" s="138"/>
      <c r="FMS70" s="138"/>
      <c r="FMT70" s="138"/>
      <c r="FMU70" s="138"/>
      <c r="FMV70" s="138"/>
      <c r="FMW70" s="138"/>
      <c r="FMX70" s="138"/>
      <c r="FMY70" s="138"/>
      <c r="FMZ70" s="138"/>
      <c r="FNA70" s="138"/>
      <c r="FNB70" s="138"/>
      <c r="FNC70" s="138"/>
      <c r="FND70" s="138"/>
      <c r="FNE70" s="138"/>
      <c r="FNF70" s="138"/>
      <c r="FNG70" s="138"/>
      <c r="FNH70" s="138"/>
      <c r="FNI70" s="138"/>
      <c r="FNJ70" s="138"/>
      <c r="FNK70" s="138"/>
      <c r="FNL70" s="138"/>
      <c r="FNM70" s="138"/>
      <c r="FNN70" s="138"/>
      <c r="FNO70" s="138"/>
      <c r="FNP70" s="138"/>
      <c r="FNQ70" s="138"/>
      <c r="FNR70" s="138"/>
      <c r="FNS70" s="138"/>
      <c r="FNT70" s="138"/>
      <c r="FNU70" s="138"/>
      <c r="FNV70" s="138"/>
      <c r="FNW70" s="138"/>
      <c r="FNX70" s="138"/>
      <c r="FNY70" s="138"/>
      <c r="FNZ70" s="138"/>
      <c r="FOA70" s="138"/>
      <c r="FOB70" s="138"/>
      <c r="FOC70" s="138"/>
      <c r="FOD70" s="138"/>
      <c r="FOE70" s="138"/>
      <c r="FOF70" s="138"/>
      <c r="FOG70" s="138"/>
      <c r="FOH70" s="138"/>
      <c r="FOI70" s="138"/>
      <c r="FOJ70" s="138"/>
      <c r="FOK70" s="138"/>
      <c r="FOL70" s="138"/>
      <c r="FOM70" s="138"/>
      <c r="FON70" s="138"/>
      <c r="FOO70" s="138"/>
      <c r="FOP70" s="138"/>
      <c r="FOQ70" s="138"/>
      <c r="FOR70" s="138"/>
      <c r="FOS70" s="138"/>
      <c r="FOT70" s="138"/>
      <c r="FOU70" s="138"/>
      <c r="FOV70" s="138"/>
      <c r="FOW70" s="138"/>
      <c r="FOX70" s="138"/>
      <c r="FOY70" s="138"/>
      <c r="FOZ70" s="138"/>
      <c r="FPA70" s="138"/>
      <c r="FPB70" s="138"/>
      <c r="FPC70" s="138"/>
      <c r="FPD70" s="138"/>
      <c r="FPE70" s="138"/>
      <c r="FPF70" s="138"/>
      <c r="FPG70" s="138"/>
      <c r="FPH70" s="138"/>
      <c r="FPI70" s="138"/>
      <c r="FPJ70" s="138"/>
      <c r="FPK70" s="138"/>
      <c r="FPL70" s="138"/>
      <c r="FPM70" s="138"/>
      <c r="FPN70" s="138"/>
      <c r="FPO70" s="138"/>
      <c r="FPP70" s="138"/>
      <c r="FPQ70" s="138"/>
      <c r="FPR70" s="138"/>
      <c r="FPS70" s="138"/>
      <c r="FPT70" s="138"/>
      <c r="FPU70" s="138"/>
      <c r="FPV70" s="138"/>
      <c r="FPW70" s="138"/>
      <c r="FPX70" s="138"/>
      <c r="FPY70" s="138"/>
      <c r="FPZ70" s="138"/>
      <c r="FQA70" s="138"/>
      <c r="FQB70" s="138"/>
      <c r="FQC70" s="138"/>
      <c r="FQD70" s="138"/>
      <c r="FQE70" s="138"/>
      <c r="FQF70" s="138"/>
      <c r="FQG70" s="138"/>
      <c r="FQH70" s="138"/>
      <c r="FQI70" s="138"/>
      <c r="FQJ70" s="138"/>
      <c r="FQK70" s="138"/>
      <c r="FQL70" s="138"/>
      <c r="FQM70" s="138"/>
      <c r="FQN70" s="138"/>
      <c r="FQO70" s="138"/>
      <c r="FQP70" s="138"/>
      <c r="FQQ70" s="138"/>
      <c r="FQR70" s="138"/>
      <c r="FQS70" s="138"/>
      <c r="FQT70" s="138"/>
      <c r="FQU70" s="138"/>
      <c r="FQV70" s="138"/>
      <c r="FQW70" s="138"/>
      <c r="FQX70" s="138"/>
      <c r="FQY70" s="138"/>
      <c r="FQZ70" s="138"/>
      <c r="FRA70" s="138"/>
      <c r="FRB70" s="138"/>
      <c r="FRC70" s="138"/>
      <c r="FRD70" s="138"/>
      <c r="FRE70" s="138"/>
      <c r="FRF70" s="138"/>
      <c r="FRG70" s="138"/>
      <c r="FRH70" s="138"/>
      <c r="FRI70" s="138"/>
      <c r="FRJ70" s="138"/>
      <c r="FRK70" s="138"/>
      <c r="FRL70" s="138"/>
      <c r="FRM70" s="138"/>
      <c r="FRN70" s="138"/>
      <c r="FRO70" s="138"/>
      <c r="FRP70" s="138"/>
      <c r="FRQ70" s="138"/>
      <c r="FRR70" s="138"/>
      <c r="FRS70" s="138"/>
      <c r="FRT70" s="138"/>
      <c r="FRU70" s="138"/>
      <c r="FRV70" s="138"/>
      <c r="FRW70" s="138"/>
      <c r="FRX70" s="138"/>
      <c r="FRY70" s="138"/>
      <c r="FRZ70" s="138"/>
      <c r="FSA70" s="138"/>
      <c r="FSB70" s="138"/>
      <c r="FSC70" s="138"/>
      <c r="FSD70" s="138"/>
      <c r="FSE70" s="138"/>
      <c r="FSF70" s="138"/>
      <c r="FSG70" s="138"/>
      <c r="FSH70" s="138"/>
      <c r="FSI70" s="138"/>
      <c r="FSJ70" s="138"/>
      <c r="FSK70" s="138"/>
      <c r="FSL70" s="138"/>
      <c r="FSM70" s="138"/>
      <c r="FSN70" s="138"/>
      <c r="FSO70" s="138"/>
      <c r="FSP70" s="138"/>
      <c r="FSQ70" s="138"/>
      <c r="FSR70" s="138"/>
      <c r="FSS70" s="138"/>
      <c r="FST70" s="138"/>
      <c r="FSU70" s="138"/>
      <c r="FSV70" s="138"/>
      <c r="FSW70" s="138"/>
      <c r="FSX70" s="138"/>
      <c r="FSY70" s="138"/>
      <c r="FSZ70" s="138"/>
      <c r="FTA70" s="138"/>
      <c r="FTB70" s="138"/>
      <c r="FTC70" s="138"/>
      <c r="FTD70" s="138"/>
      <c r="FTE70" s="138"/>
      <c r="FTF70" s="138"/>
      <c r="FTG70" s="138"/>
      <c r="FTH70" s="138"/>
      <c r="FTI70" s="138"/>
      <c r="FTJ70" s="138"/>
      <c r="FTK70" s="138"/>
      <c r="FTL70" s="138"/>
      <c r="FTM70" s="138"/>
      <c r="FTN70" s="138"/>
      <c r="FTO70" s="138"/>
      <c r="FTP70" s="138"/>
      <c r="FTQ70" s="138"/>
      <c r="FTR70" s="138"/>
      <c r="FTS70" s="138"/>
      <c r="FTT70" s="138"/>
      <c r="FTU70" s="138"/>
      <c r="FTV70" s="138"/>
      <c r="FTW70" s="138"/>
      <c r="FTX70" s="138"/>
      <c r="FTY70" s="138"/>
      <c r="FTZ70" s="138"/>
      <c r="FUA70" s="138"/>
      <c r="FUB70" s="138"/>
      <c r="FUC70" s="138"/>
      <c r="FUD70" s="138"/>
      <c r="FUE70" s="138"/>
      <c r="FUF70" s="138"/>
      <c r="FUG70" s="138"/>
      <c r="FUH70" s="138"/>
      <c r="FUI70" s="138"/>
      <c r="FUJ70" s="138"/>
      <c r="FUK70" s="138"/>
      <c r="FUL70" s="138"/>
      <c r="FUM70" s="138"/>
      <c r="FUN70" s="138"/>
      <c r="FUO70" s="138"/>
      <c r="FUP70" s="138"/>
      <c r="FUQ70" s="138"/>
      <c r="FUR70" s="138"/>
      <c r="FUS70" s="138"/>
      <c r="FUT70" s="138"/>
      <c r="FUU70" s="138"/>
      <c r="FUV70" s="138"/>
      <c r="FUW70" s="138"/>
      <c r="FUX70" s="138"/>
      <c r="FUY70" s="138"/>
      <c r="FUZ70" s="138"/>
      <c r="FVA70" s="138"/>
      <c r="FVB70" s="138"/>
      <c r="FVC70" s="138"/>
      <c r="FVD70" s="138"/>
      <c r="FVE70" s="138"/>
      <c r="FVF70" s="138"/>
      <c r="FVG70" s="138"/>
      <c r="FVH70" s="138"/>
      <c r="FVI70" s="138"/>
      <c r="FVJ70" s="138"/>
      <c r="FVK70" s="138"/>
      <c r="FVL70" s="138"/>
      <c r="FVM70" s="138"/>
      <c r="FVN70" s="138"/>
      <c r="FVO70" s="138"/>
      <c r="FVP70" s="138"/>
      <c r="FVQ70" s="138"/>
      <c r="FVR70" s="138"/>
      <c r="FVS70" s="138"/>
      <c r="FVT70" s="138"/>
      <c r="FVU70" s="138"/>
      <c r="FVV70" s="138"/>
      <c r="FVW70" s="138"/>
      <c r="FVX70" s="138"/>
      <c r="FVY70" s="138"/>
      <c r="FVZ70" s="138"/>
      <c r="FWA70" s="138"/>
      <c r="FWB70" s="138"/>
      <c r="FWC70" s="138"/>
      <c r="FWD70" s="138"/>
      <c r="FWE70" s="138"/>
      <c r="FWF70" s="138"/>
      <c r="FWG70" s="138"/>
      <c r="FWH70" s="138"/>
      <c r="FWI70" s="138"/>
      <c r="FWJ70" s="138"/>
      <c r="FWK70" s="138"/>
      <c r="FWL70" s="138"/>
      <c r="FWM70" s="138"/>
      <c r="FWN70" s="138"/>
      <c r="FWO70" s="138"/>
      <c r="FWP70" s="138"/>
      <c r="FWQ70" s="138"/>
      <c r="FWR70" s="138"/>
      <c r="FWS70" s="138"/>
      <c r="FWT70" s="138"/>
      <c r="FWU70" s="138"/>
      <c r="FWV70" s="138"/>
      <c r="FWW70" s="138"/>
      <c r="FWX70" s="138"/>
      <c r="FWY70" s="138"/>
      <c r="FWZ70" s="138"/>
      <c r="FXA70" s="138"/>
      <c r="FXB70" s="138"/>
      <c r="FXC70" s="138"/>
      <c r="FXD70" s="138"/>
      <c r="FXE70" s="138"/>
      <c r="FXF70" s="138"/>
      <c r="FXG70" s="138"/>
      <c r="FXH70" s="138"/>
      <c r="FXI70" s="138"/>
      <c r="FXJ70" s="138"/>
      <c r="FXK70" s="138"/>
      <c r="FXL70" s="138"/>
      <c r="FXM70" s="138"/>
      <c r="FXN70" s="138"/>
      <c r="FXO70" s="138"/>
      <c r="FXP70" s="138"/>
      <c r="FXQ70" s="138"/>
      <c r="FXR70" s="138"/>
      <c r="FXS70" s="138"/>
      <c r="FXT70" s="138"/>
      <c r="FXU70" s="138"/>
      <c r="FXV70" s="138"/>
      <c r="FXW70" s="138"/>
      <c r="FXX70" s="138"/>
      <c r="FXY70" s="138"/>
      <c r="FXZ70" s="138"/>
      <c r="FYA70" s="138"/>
      <c r="FYB70" s="138"/>
      <c r="FYC70" s="138"/>
      <c r="FYD70" s="138"/>
      <c r="FYE70" s="138"/>
      <c r="FYF70" s="138"/>
      <c r="FYG70" s="138"/>
      <c r="FYH70" s="138"/>
      <c r="FYI70" s="138"/>
      <c r="FYJ70" s="138"/>
      <c r="FYK70" s="138"/>
      <c r="FYL70" s="138"/>
      <c r="FYM70" s="138"/>
      <c r="FYN70" s="138"/>
      <c r="FYO70" s="138"/>
      <c r="FYP70" s="138"/>
      <c r="FYQ70" s="138"/>
      <c r="FYR70" s="138"/>
      <c r="FYS70" s="138"/>
      <c r="FYT70" s="138"/>
      <c r="FYU70" s="138"/>
      <c r="FYV70" s="138"/>
      <c r="FYW70" s="138"/>
      <c r="FYX70" s="138"/>
      <c r="FYY70" s="138"/>
      <c r="FYZ70" s="138"/>
      <c r="FZA70" s="138"/>
      <c r="FZB70" s="138"/>
      <c r="FZC70" s="138"/>
      <c r="FZD70" s="138"/>
      <c r="FZE70" s="138"/>
      <c r="FZF70" s="138"/>
      <c r="FZG70" s="138"/>
      <c r="FZH70" s="138"/>
      <c r="FZI70" s="138"/>
      <c r="FZJ70" s="138"/>
      <c r="FZK70" s="138"/>
      <c r="FZL70" s="138"/>
      <c r="FZM70" s="138"/>
      <c r="FZN70" s="138"/>
      <c r="FZO70" s="138"/>
      <c r="FZP70" s="138"/>
      <c r="FZQ70" s="138"/>
      <c r="FZR70" s="138"/>
      <c r="FZS70" s="138"/>
      <c r="FZT70" s="138"/>
      <c r="FZU70" s="138"/>
      <c r="FZV70" s="138"/>
      <c r="FZW70" s="138"/>
      <c r="FZX70" s="138"/>
      <c r="FZY70" s="138"/>
      <c r="FZZ70" s="138"/>
      <c r="GAA70" s="138"/>
      <c r="GAB70" s="138"/>
      <c r="GAC70" s="138"/>
      <c r="GAD70" s="138"/>
      <c r="GAE70" s="138"/>
      <c r="GAF70" s="138"/>
      <c r="GAG70" s="138"/>
      <c r="GAH70" s="138"/>
      <c r="GAI70" s="138"/>
      <c r="GAJ70" s="138"/>
      <c r="GAK70" s="138"/>
      <c r="GAL70" s="138"/>
      <c r="GAM70" s="138"/>
      <c r="GAN70" s="138"/>
      <c r="GAO70" s="138"/>
      <c r="GAP70" s="138"/>
      <c r="GAQ70" s="138"/>
      <c r="GAR70" s="138"/>
      <c r="GAS70" s="138"/>
      <c r="GAT70" s="138"/>
      <c r="GAU70" s="138"/>
      <c r="GAV70" s="138"/>
      <c r="GAW70" s="138"/>
      <c r="GAX70" s="138"/>
      <c r="GAY70" s="138"/>
      <c r="GAZ70" s="138"/>
      <c r="GBA70" s="138"/>
      <c r="GBB70" s="138"/>
      <c r="GBC70" s="138"/>
      <c r="GBD70" s="138"/>
      <c r="GBE70" s="138"/>
      <c r="GBF70" s="138"/>
      <c r="GBG70" s="138"/>
      <c r="GBH70" s="138"/>
      <c r="GBI70" s="138"/>
      <c r="GBJ70" s="138"/>
      <c r="GBK70" s="138"/>
      <c r="GBL70" s="138"/>
      <c r="GBM70" s="138"/>
      <c r="GBN70" s="138"/>
      <c r="GBO70" s="138"/>
      <c r="GBP70" s="138"/>
      <c r="GBQ70" s="138"/>
      <c r="GBR70" s="138"/>
      <c r="GBS70" s="138"/>
      <c r="GBT70" s="138"/>
      <c r="GBU70" s="138"/>
      <c r="GBV70" s="138"/>
      <c r="GBW70" s="138"/>
      <c r="GBX70" s="138"/>
      <c r="GBY70" s="138"/>
      <c r="GBZ70" s="138"/>
      <c r="GCA70" s="138"/>
      <c r="GCB70" s="138"/>
      <c r="GCC70" s="138"/>
      <c r="GCD70" s="138"/>
      <c r="GCE70" s="138"/>
      <c r="GCF70" s="138"/>
      <c r="GCG70" s="138"/>
      <c r="GCH70" s="138"/>
      <c r="GCI70" s="138"/>
      <c r="GCJ70" s="138"/>
      <c r="GCK70" s="138"/>
      <c r="GCL70" s="138"/>
      <c r="GCM70" s="138"/>
      <c r="GCN70" s="138"/>
      <c r="GCO70" s="138"/>
      <c r="GCP70" s="138"/>
      <c r="GCQ70" s="138"/>
      <c r="GCR70" s="138"/>
      <c r="GCS70" s="138"/>
      <c r="GCT70" s="138"/>
      <c r="GCU70" s="138"/>
      <c r="GCV70" s="138"/>
      <c r="GCW70" s="138"/>
      <c r="GCX70" s="138"/>
      <c r="GCY70" s="138"/>
      <c r="GCZ70" s="138"/>
      <c r="GDA70" s="138"/>
      <c r="GDB70" s="138"/>
      <c r="GDC70" s="138"/>
      <c r="GDD70" s="138"/>
      <c r="GDE70" s="138"/>
      <c r="GDF70" s="138"/>
      <c r="GDG70" s="138"/>
      <c r="GDH70" s="138"/>
      <c r="GDI70" s="138"/>
      <c r="GDJ70" s="138"/>
      <c r="GDK70" s="138"/>
      <c r="GDL70" s="138"/>
      <c r="GDM70" s="138"/>
      <c r="GDN70" s="138"/>
      <c r="GDO70" s="138"/>
      <c r="GDP70" s="138"/>
      <c r="GDQ70" s="138"/>
      <c r="GDR70" s="138"/>
      <c r="GDS70" s="138"/>
      <c r="GDT70" s="138"/>
      <c r="GDU70" s="138"/>
      <c r="GDV70" s="138"/>
      <c r="GDW70" s="138"/>
      <c r="GDX70" s="138"/>
      <c r="GDY70" s="138"/>
      <c r="GDZ70" s="138"/>
      <c r="GEA70" s="138"/>
      <c r="GEB70" s="138"/>
      <c r="GEC70" s="138"/>
      <c r="GED70" s="138"/>
      <c r="GEE70" s="138"/>
      <c r="GEF70" s="138"/>
      <c r="GEG70" s="138"/>
      <c r="GEH70" s="138"/>
      <c r="GEI70" s="138"/>
      <c r="GEJ70" s="138"/>
      <c r="GEK70" s="138"/>
      <c r="GEL70" s="138"/>
      <c r="GEM70" s="138"/>
      <c r="GEN70" s="138"/>
      <c r="GEO70" s="138"/>
      <c r="GEP70" s="138"/>
      <c r="GEQ70" s="138"/>
      <c r="GER70" s="138"/>
      <c r="GES70" s="138"/>
      <c r="GET70" s="138"/>
      <c r="GEU70" s="138"/>
      <c r="GEV70" s="138"/>
      <c r="GEW70" s="138"/>
      <c r="GEX70" s="138"/>
      <c r="GEY70" s="138"/>
      <c r="GEZ70" s="138"/>
      <c r="GFA70" s="138"/>
      <c r="GFB70" s="138"/>
      <c r="GFC70" s="138"/>
      <c r="GFD70" s="138"/>
      <c r="GFE70" s="138"/>
      <c r="GFF70" s="138"/>
      <c r="GFG70" s="138"/>
      <c r="GFH70" s="138"/>
      <c r="GFI70" s="138"/>
      <c r="GFJ70" s="138"/>
      <c r="GFK70" s="138"/>
      <c r="GFL70" s="138"/>
      <c r="GFM70" s="138"/>
      <c r="GFN70" s="138"/>
      <c r="GFO70" s="138"/>
      <c r="GFP70" s="138"/>
      <c r="GFQ70" s="138"/>
      <c r="GFR70" s="138"/>
      <c r="GFS70" s="138"/>
      <c r="GFT70" s="138"/>
      <c r="GFU70" s="138"/>
      <c r="GFV70" s="138"/>
      <c r="GFW70" s="138"/>
      <c r="GFX70" s="138"/>
      <c r="GFY70" s="138"/>
      <c r="GFZ70" s="138"/>
      <c r="GGA70" s="138"/>
      <c r="GGB70" s="138"/>
      <c r="GGC70" s="138"/>
      <c r="GGD70" s="138"/>
      <c r="GGE70" s="138"/>
      <c r="GGF70" s="138"/>
      <c r="GGG70" s="138"/>
      <c r="GGH70" s="138"/>
      <c r="GGI70" s="138"/>
      <c r="GGJ70" s="138"/>
      <c r="GGK70" s="138"/>
      <c r="GGL70" s="138"/>
      <c r="GGM70" s="138"/>
      <c r="GGN70" s="138"/>
      <c r="GGO70" s="138"/>
      <c r="GGP70" s="138"/>
      <c r="GGQ70" s="138"/>
      <c r="GGR70" s="138"/>
      <c r="GGS70" s="138"/>
      <c r="GGT70" s="138"/>
      <c r="GGU70" s="138"/>
      <c r="GGV70" s="138"/>
      <c r="GGW70" s="138"/>
      <c r="GGX70" s="138"/>
      <c r="GGY70" s="138"/>
      <c r="GGZ70" s="138"/>
      <c r="GHA70" s="138"/>
      <c r="GHB70" s="138"/>
      <c r="GHC70" s="138"/>
      <c r="GHD70" s="138"/>
      <c r="GHE70" s="138"/>
      <c r="GHF70" s="138"/>
      <c r="GHG70" s="138"/>
      <c r="GHH70" s="138"/>
      <c r="GHI70" s="138"/>
      <c r="GHJ70" s="138"/>
      <c r="GHK70" s="138"/>
      <c r="GHL70" s="138"/>
      <c r="GHM70" s="138"/>
      <c r="GHN70" s="138"/>
      <c r="GHO70" s="138"/>
      <c r="GHP70" s="138"/>
      <c r="GHQ70" s="138"/>
      <c r="GHR70" s="138"/>
      <c r="GHS70" s="138"/>
      <c r="GHT70" s="138"/>
      <c r="GHU70" s="138"/>
      <c r="GHV70" s="138"/>
      <c r="GHW70" s="138"/>
      <c r="GHX70" s="138"/>
      <c r="GHY70" s="138"/>
      <c r="GHZ70" s="138"/>
      <c r="GIA70" s="138"/>
      <c r="GIB70" s="138"/>
      <c r="GIC70" s="138"/>
      <c r="GID70" s="138"/>
      <c r="GIE70" s="138"/>
      <c r="GIF70" s="138"/>
      <c r="GIG70" s="138"/>
      <c r="GIH70" s="138"/>
      <c r="GII70" s="138"/>
      <c r="GIJ70" s="138"/>
      <c r="GIK70" s="138"/>
      <c r="GIL70" s="138"/>
      <c r="GIM70" s="138"/>
      <c r="GIN70" s="138"/>
      <c r="GIO70" s="138"/>
      <c r="GIP70" s="138"/>
      <c r="GIQ70" s="138"/>
      <c r="GIR70" s="138"/>
      <c r="GIS70" s="138"/>
      <c r="GIT70" s="138"/>
      <c r="GIU70" s="138"/>
      <c r="GIV70" s="138"/>
      <c r="GIW70" s="138"/>
      <c r="GIX70" s="138"/>
      <c r="GIY70" s="138"/>
      <c r="GIZ70" s="138"/>
      <c r="GJA70" s="138"/>
      <c r="GJB70" s="138"/>
      <c r="GJC70" s="138"/>
      <c r="GJD70" s="138"/>
      <c r="GJE70" s="138"/>
      <c r="GJF70" s="138"/>
      <c r="GJG70" s="138"/>
      <c r="GJH70" s="138"/>
      <c r="GJI70" s="138"/>
      <c r="GJJ70" s="138"/>
      <c r="GJK70" s="138"/>
      <c r="GJL70" s="138"/>
      <c r="GJM70" s="138"/>
      <c r="GJN70" s="138"/>
      <c r="GJO70" s="138"/>
      <c r="GJP70" s="138"/>
      <c r="GJQ70" s="138"/>
      <c r="GJR70" s="138"/>
      <c r="GJS70" s="138"/>
      <c r="GJT70" s="138"/>
      <c r="GJU70" s="138"/>
      <c r="GJV70" s="138"/>
      <c r="GJW70" s="138"/>
      <c r="GJX70" s="138"/>
      <c r="GJY70" s="138"/>
      <c r="GJZ70" s="138"/>
      <c r="GKA70" s="138"/>
      <c r="GKB70" s="138"/>
      <c r="GKC70" s="138"/>
      <c r="GKD70" s="138"/>
      <c r="GKE70" s="138"/>
      <c r="GKF70" s="138"/>
      <c r="GKG70" s="138"/>
      <c r="GKH70" s="138"/>
      <c r="GKI70" s="138"/>
      <c r="GKJ70" s="138"/>
      <c r="GKK70" s="138"/>
      <c r="GKL70" s="138"/>
      <c r="GKM70" s="138"/>
      <c r="GKN70" s="138"/>
      <c r="GKO70" s="138"/>
      <c r="GKP70" s="138"/>
      <c r="GKQ70" s="138"/>
      <c r="GKR70" s="138"/>
      <c r="GKS70" s="138"/>
      <c r="GKT70" s="138"/>
      <c r="GKU70" s="138"/>
      <c r="GKV70" s="138"/>
      <c r="GKW70" s="138"/>
      <c r="GKX70" s="138"/>
      <c r="GKY70" s="138"/>
      <c r="GKZ70" s="138"/>
      <c r="GLA70" s="138"/>
      <c r="GLB70" s="138"/>
      <c r="GLC70" s="138"/>
      <c r="GLD70" s="138"/>
      <c r="GLE70" s="138"/>
      <c r="GLF70" s="138"/>
      <c r="GLG70" s="138"/>
      <c r="GLH70" s="138"/>
      <c r="GLI70" s="138"/>
      <c r="GLJ70" s="138"/>
      <c r="GLK70" s="138"/>
      <c r="GLL70" s="138"/>
      <c r="GLM70" s="138"/>
      <c r="GLN70" s="138"/>
      <c r="GLO70" s="138"/>
      <c r="GLP70" s="138"/>
      <c r="GLQ70" s="138"/>
      <c r="GLR70" s="138"/>
      <c r="GLS70" s="138"/>
      <c r="GLT70" s="138"/>
      <c r="GLU70" s="138"/>
      <c r="GLV70" s="138"/>
      <c r="GLW70" s="138"/>
      <c r="GLX70" s="138"/>
      <c r="GLY70" s="138"/>
      <c r="GLZ70" s="138"/>
      <c r="GMA70" s="138"/>
      <c r="GMB70" s="138"/>
      <c r="GMC70" s="138"/>
      <c r="GMD70" s="138"/>
      <c r="GME70" s="138"/>
      <c r="GMF70" s="138"/>
      <c r="GMG70" s="138"/>
      <c r="GMH70" s="138"/>
      <c r="GMI70" s="138"/>
      <c r="GMJ70" s="138"/>
      <c r="GMK70" s="138"/>
      <c r="GML70" s="138"/>
      <c r="GMM70" s="138"/>
      <c r="GMN70" s="138"/>
      <c r="GMO70" s="138"/>
      <c r="GMP70" s="138"/>
      <c r="GMQ70" s="138"/>
      <c r="GMR70" s="138"/>
      <c r="GMS70" s="138"/>
      <c r="GMT70" s="138"/>
      <c r="GMU70" s="138"/>
      <c r="GMV70" s="138"/>
      <c r="GMW70" s="138"/>
      <c r="GMX70" s="138"/>
      <c r="GMY70" s="138"/>
      <c r="GMZ70" s="138"/>
      <c r="GNA70" s="138"/>
      <c r="GNB70" s="138"/>
      <c r="GNC70" s="138"/>
      <c r="GND70" s="138"/>
      <c r="GNE70" s="138"/>
      <c r="GNF70" s="138"/>
      <c r="GNG70" s="138"/>
      <c r="GNH70" s="138"/>
      <c r="GNI70" s="138"/>
      <c r="GNJ70" s="138"/>
      <c r="GNK70" s="138"/>
      <c r="GNL70" s="138"/>
      <c r="GNM70" s="138"/>
      <c r="GNN70" s="138"/>
      <c r="GNO70" s="138"/>
      <c r="GNP70" s="138"/>
      <c r="GNQ70" s="138"/>
      <c r="GNR70" s="138"/>
      <c r="GNS70" s="138"/>
      <c r="GNT70" s="138"/>
      <c r="GNU70" s="138"/>
      <c r="GNV70" s="138"/>
      <c r="GNW70" s="138"/>
      <c r="GNX70" s="138"/>
      <c r="GNY70" s="138"/>
      <c r="GNZ70" s="138"/>
      <c r="GOA70" s="138"/>
      <c r="GOB70" s="138"/>
      <c r="GOC70" s="138"/>
      <c r="GOD70" s="138"/>
      <c r="GOE70" s="138"/>
      <c r="GOF70" s="138"/>
      <c r="GOG70" s="138"/>
      <c r="GOH70" s="138"/>
      <c r="GOI70" s="138"/>
      <c r="GOJ70" s="138"/>
      <c r="GOK70" s="138"/>
      <c r="GOL70" s="138"/>
      <c r="GOM70" s="138"/>
      <c r="GON70" s="138"/>
      <c r="GOO70" s="138"/>
      <c r="GOP70" s="138"/>
      <c r="GOQ70" s="138"/>
      <c r="GOR70" s="138"/>
      <c r="GOS70" s="138"/>
      <c r="GOT70" s="138"/>
      <c r="GOU70" s="138"/>
      <c r="GOV70" s="138"/>
      <c r="GOW70" s="138"/>
      <c r="GOX70" s="138"/>
      <c r="GOY70" s="138"/>
      <c r="GOZ70" s="138"/>
      <c r="GPA70" s="138"/>
      <c r="GPB70" s="138"/>
      <c r="GPC70" s="138"/>
      <c r="GPD70" s="138"/>
      <c r="GPE70" s="138"/>
      <c r="GPF70" s="138"/>
      <c r="GPG70" s="138"/>
      <c r="GPH70" s="138"/>
      <c r="GPI70" s="138"/>
      <c r="GPJ70" s="138"/>
      <c r="GPK70" s="138"/>
      <c r="GPL70" s="138"/>
      <c r="GPM70" s="138"/>
      <c r="GPN70" s="138"/>
      <c r="GPO70" s="138"/>
      <c r="GPP70" s="138"/>
      <c r="GPQ70" s="138"/>
      <c r="GPR70" s="138"/>
      <c r="GPS70" s="138"/>
      <c r="GPT70" s="138"/>
      <c r="GPU70" s="138"/>
      <c r="GPV70" s="138"/>
      <c r="GPW70" s="138"/>
      <c r="GPX70" s="138"/>
      <c r="GPY70" s="138"/>
      <c r="GPZ70" s="138"/>
      <c r="GQA70" s="138"/>
      <c r="GQB70" s="138"/>
      <c r="GQC70" s="138"/>
      <c r="GQD70" s="138"/>
      <c r="GQE70" s="138"/>
      <c r="GQF70" s="138"/>
      <c r="GQG70" s="138"/>
      <c r="GQH70" s="138"/>
      <c r="GQI70" s="138"/>
      <c r="GQJ70" s="138"/>
      <c r="GQK70" s="138"/>
      <c r="GQL70" s="138"/>
      <c r="GQM70" s="138"/>
      <c r="GQN70" s="138"/>
      <c r="GQO70" s="138"/>
      <c r="GQP70" s="138"/>
      <c r="GQQ70" s="138"/>
      <c r="GQR70" s="138"/>
      <c r="GQS70" s="138"/>
      <c r="GQT70" s="138"/>
      <c r="GQU70" s="138"/>
      <c r="GQV70" s="138"/>
      <c r="GQW70" s="138"/>
      <c r="GQX70" s="138"/>
      <c r="GQY70" s="138"/>
      <c r="GQZ70" s="138"/>
      <c r="GRA70" s="138"/>
      <c r="GRB70" s="138"/>
      <c r="GRC70" s="138"/>
      <c r="GRD70" s="138"/>
      <c r="GRE70" s="138"/>
      <c r="GRF70" s="138"/>
      <c r="GRG70" s="138"/>
      <c r="GRH70" s="138"/>
      <c r="GRI70" s="138"/>
      <c r="GRJ70" s="138"/>
      <c r="GRK70" s="138"/>
      <c r="GRL70" s="138"/>
      <c r="GRM70" s="138"/>
      <c r="GRN70" s="138"/>
      <c r="GRO70" s="138"/>
      <c r="GRP70" s="138"/>
      <c r="GRQ70" s="138"/>
      <c r="GRR70" s="138"/>
      <c r="GRS70" s="138"/>
      <c r="GRT70" s="138"/>
      <c r="GRU70" s="138"/>
      <c r="GRV70" s="138"/>
      <c r="GRW70" s="138"/>
      <c r="GRX70" s="138"/>
      <c r="GRY70" s="138"/>
      <c r="GRZ70" s="138"/>
      <c r="GSA70" s="138"/>
      <c r="GSB70" s="138"/>
      <c r="GSC70" s="138"/>
      <c r="GSD70" s="138"/>
      <c r="GSE70" s="138"/>
      <c r="GSF70" s="138"/>
      <c r="GSG70" s="138"/>
      <c r="GSH70" s="138"/>
      <c r="GSI70" s="138"/>
      <c r="GSJ70" s="138"/>
      <c r="GSK70" s="138"/>
      <c r="GSL70" s="138"/>
      <c r="GSM70" s="138"/>
      <c r="GSN70" s="138"/>
      <c r="GSO70" s="138"/>
      <c r="GSP70" s="138"/>
      <c r="GSQ70" s="138"/>
      <c r="GSR70" s="138"/>
      <c r="GSS70" s="138"/>
      <c r="GST70" s="138"/>
      <c r="GSU70" s="138"/>
      <c r="GSV70" s="138"/>
      <c r="GSW70" s="138"/>
      <c r="GSX70" s="138"/>
      <c r="GSY70" s="138"/>
      <c r="GSZ70" s="138"/>
      <c r="GTA70" s="138"/>
      <c r="GTB70" s="138"/>
      <c r="GTC70" s="138"/>
      <c r="GTD70" s="138"/>
      <c r="GTE70" s="138"/>
      <c r="GTF70" s="138"/>
      <c r="GTG70" s="138"/>
      <c r="GTH70" s="138"/>
      <c r="GTI70" s="138"/>
      <c r="GTJ70" s="138"/>
      <c r="GTK70" s="138"/>
      <c r="GTL70" s="138"/>
      <c r="GTM70" s="138"/>
      <c r="GTN70" s="138"/>
      <c r="GTO70" s="138"/>
      <c r="GTP70" s="138"/>
      <c r="GTQ70" s="138"/>
      <c r="GTR70" s="138"/>
      <c r="GTS70" s="138"/>
      <c r="GTT70" s="138"/>
      <c r="GTU70" s="138"/>
      <c r="GTV70" s="138"/>
      <c r="GTW70" s="138"/>
      <c r="GTX70" s="138"/>
      <c r="GTY70" s="138"/>
      <c r="GTZ70" s="138"/>
      <c r="GUA70" s="138"/>
      <c r="GUB70" s="138"/>
      <c r="GUC70" s="138"/>
      <c r="GUD70" s="138"/>
      <c r="GUE70" s="138"/>
      <c r="GUF70" s="138"/>
      <c r="GUG70" s="138"/>
      <c r="GUH70" s="138"/>
      <c r="GUI70" s="138"/>
      <c r="GUJ70" s="138"/>
      <c r="GUK70" s="138"/>
      <c r="GUL70" s="138"/>
      <c r="GUM70" s="138"/>
      <c r="GUN70" s="138"/>
      <c r="GUO70" s="138"/>
      <c r="GUP70" s="138"/>
      <c r="GUQ70" s="138"/>
      <c r="GUR70" s="138"/>
      <c r="GUS70" s="138"/>
      <c r="GUT70" s="138"/>
      <c r="GUU70" s="138"/>
      <c r="GUV70" s="138"/>
      <c r="GUW70" s="138"/>
      <c r="GUX70" s="138"/>
      <c r="GUY70" s="138"/>
      <c r="GUZ70" s="138"/>
      <c r="GVA70" s="138"/>
      <c r="GVB70" s="138"/>
      <c r="GVC70" s="138"/>
      <c r="GVD70" s="138"/>
      <c r="GVE70" s="138"/>
      <c r="GVF70" s="138"/>
      <c r="GVG70" s="138"/>
      <c r="GVH70" s="138"/>
      <c r="GVI70" s="138"/>
      <c r="GVJ70" s="138"/>
      <c r="GVK70" s="138"/>
      <c r="GVL70" s="138"/>
      <c r="GVM70" s="138"/>
      <c r="GVN70" s="138"/>
      <c r="GVO70" s="138"/>
      <c r="GVP70" s="138"/>
      <c r="GVQ70" s="138"/>
      <c r="GVR70" s="138"/>
      <c r="GVS70" s="138"/>
      <c r="GVT70" s="138"/>
      <c r="GVU70" s="138"/>
      <c r="GVV70" s="138"/>
      <c r="GVW70" s="138"/>
      <c r="GVX70" s="138"/>
      <c r="GVY70" s="138"/>
      <c r="GVZ70" s="138"/>
      <c r="GWA70" s="138"/>
      <c r="GWB70" s="138"/>
      <c r="GWC70" s="138"/>
      <c r="GWD70" s="138"/>
      <c r="GWE70" s="138"/>
      <c r="GWF70" s="138"/>
      <c r="GWG70" s="138"/>
      <c r="GWH70" s="138"/>
      <c r="GWI70" s="138"/>
      <c r="GWJ70" s="138"/>
      <c r="GWK70" s="138"/>
      <c r="GWL70" s="138"/>
      <c r="GWM70" s="138"/>
      <c r="GWN70" s="138"/>
      <c r="GWO70" s="138"/>
      <c r="GWP70" s="138"/>
      <c r="GWQ70" s="138"/>
      <c r="GWR70" s="138"/>
      <c r="GWS70" s="138"/>
      <c r="GWT70" s="138"/>
      <c r="GWU70" s="138"/>
      <c r="GWV70" s="138"/>
      <c r="GWW70" s="138"/>
      <c r="GWX70" s="138"/>
      <c r="GWY70" s="138"/>
      <c r="GWZ70" s="138"/>
      <c r="GXA70" s="138"/>
      <c r="GXB70" s="138"/>
      <c r="GXC70" s="138"/>
      <c r="GXD70" s="138"/>
      <c r="GXE70" s="138"/>
      <c r="GXF70" s="138"/>
      <c r="GXG70" s="138"/>
      <c r="GXH70" s="138"/>
      <c r="GXI70" s="138"/>
      <c r="GXJ70" s="138"/>
      <c r="GXK70" s="138"/>
      <c r="GXL70" s="138"/>
      <c r="GXM70" s="138"/>
      <c r="GXN70" s="138"/>
      <c r="GXO70" s="138"/>
      <c r="GXP70" s="138"/>
      <c r="GXQ70" s="138"/>
      <c r="GXR70" s="138"/>
      <c r="GXS70" s="138"/>
      <c r="GXT70" s="138"/>
      <c r="GXU70" s="138"/>
      <c r="GXV70" s="138"/>
      <c r="GXW70" s="138"/>
      <c r="GXX70" s="138"/>
      <c r="GXY70" s="138"/>
      <c r="GXZ70" s="138"/>
      <c r="GYA70" s="138"/>
      <c r="GYB70" s="138"/>
      <c r="GYC70" s="138"/>
      <c r="GYD70" s="138"/>
      <c r="GYE70" s="138"/>
      <c r="GYF70" s="138"/>
      <c r="GYG70" s="138"/>
      <c r="GYH70" s="138"/>
      <c r="GYI70" s="138"/>
      <c r="GYJ70" s="138"/>
      <c r="GYK70" s="138"/>
      <c r="GYL70" s="138"/>
      <c r="GYM70" s="138"/>
      <c r="GYN70" s="138"/>
      <c r="GYO70" s="138"/>
      <c r="GYP70" s="138"/>
      <c r="GYQ70" s="138"/>
      <c r="GYR70" s="138"/>
      <c r="GYS70" s="138"/>
      <c r="GYT70" s="138"/>
      <c r="GYU70" s="138"/>
      <c r="GYV70" s="138"/>
      <c r="GYW70" s="138"/>
      <c r="GYX70" s="138"/>
      <c r="GYY70" s="138"/>
      <c r="GYZ70" s="138"/>
      <c r="GZA70" s="138"/>
      <c r="GZB70" s="138"/>
      <c r="GZC70" s="138"/>
      <c r="GZD70" s="138"/>
      <c r="GZE70" s="138"/>
      <c r="GZF70" s="138"/>
      <c r="GZG70" s="138"/>
      <c r="GZH70" s="138"/>
      <c r="GZI70" s="138"/>
      <c r="GZJ70" s="138"/>
      <c r="GZK70" s="138"/>
      <c r="GZL70" s="138"/>
      <c r="GZM70" s="138"/>
      <c r="GZN70" s="138"/>
      <c r="GZO70" s="138"/>
      <c r="GZP70" s="138"/>
      <c r="GZQ70" s="138"/>
      <c r="GZR70" s="138"/>
      <c r="GZS70" s="138"/>
      <c r="GZT70" s="138"/>
      <c r="GZU70" s="138"/>
      <c r="GZV70" s="138"/>
      <c r="GZW70" s="138"/>
      <c r="GZX70" s="138"/>
      <c r="GZY70" s="138"/>
      <c r="GZZ70" s="138"/>
      <c r="HAA70" s="138"/>
      <c r="HAB70" s="138"/>
      <c r="HAC70" s="138"/>
      <c r="HAD70" s="138"/>
      <c r="HAE70" s="138"/>
      <c r="HAF70" s="138"/>
      <c r="HAG70" s="138"/>
      <c r="HAH70" s="138"/>
      <c r="HAI70" s="138"/>
      <c r="HAJ70" s="138"/>
      <c r="HAK70" s="138"/>
      <c r="HAL70" s="138"/>
      <c r="HAM70" s="138"/>
      <c r="HAN70" s="138"/>
      <c r="HAO70" s="138"/>
      <c r="HAP70" s="138"/>
      <c r="HAQ70" s="138"/>
      <c r="HAR70" s="138"/>
      <c r="HAS70" s="138"/>
      <c r="HAT70" s="138"/>
      <c r="HAU70" s="138"/>
      <c r="HAV70" s="138"/>
      <c r="HAW70" s="138"/>
      <c r="HAX70" s="138"/>
      <c r="HAY70" s="138"/>
      <c r="HAZ70" s="138"/>
      <c r="HBA70" s="138"/>
      <c r="HBB70" s="138"/>
      <c r="HBC70" s="138"/>
      <c r="HBD70" s="138"/>
      <c r="HBE70" s="138"/>
      <c r="HBF70" s="138"/>
      <c r="HBG70" s="138"/>
      <c r="HBH70" s="138"/>
      <c r="HBI70" s="138"/>
      <c r="HBJ70" s="138"/>
      <c r="HBK70" s="138"/>
      <c r="HBL70" s="138"/>
      <c r="HBM70" s="138"/>
      <c r="HBN70" s="138"/>
      <c r="HBO70" s="138"/>
      <c r="HBP70" s="138"/>
      <c r="HBQ70" s="138"/>
      <c r="HBR70" s="138"/>
      <c r="HBS70" s="138"/>
      <c r="HBT70" s="138"/>
      <c r="HBU70" s="138"/>
      <c r="HBV70" s="138"/>
      <c r="HBW70" s="138"/>
      <c r="HBX70" s="138"/>
      <c r="HBY70" s="138"/>
      <c r="HBZ70" s="138"/>
      <c r="HCA70" s="138"/>
      <c r="HCB70" s="138"/>
      <c r="HCC70" s="138"/>
      <c r="HCD70" s="138"/>
      <c r="HCE70" s="138"/>
      <c r="HCF70" s="138"/>
      <c r="HCG70" s="138"/>
      <c r="HCH70" s="138"/>
      <c r="HCI70" s="138"/>
      <c r="HCJ70" s="138"/>
      <c r="HCK70" s="138"/>
      <c r="HCL70" s="138"/>
      <c r="HCM70" s="138"/>
      <c r="HCN70" s="138"/>
      <c r="HCO70" s="138"/>
      <c r="HCP70" s="138"/>
      <c r="HCQ70" s="138"/>
      <c r="HCR70" s="138"/>
      <c r="HCS70" s="138"/>
      <c r="HCT70" s="138"/>
      <c r="HCU70" s="138"/>
      <c r="HCV70" s="138"/>
      <c r="HCW70" s="138"/>
      <c r="HCX70" s="138"/>
      <c r="HCY70" s="138"/>
      <c r="HCZ70" s="138"/>
      <c r="HDA70" s="138"/>
      <c r="HDB70" s="138"/>
      <c r="HDC70" s="138"/>
      <c r="HDD70" s="138"/>
      <c r="HDE70" s="138"/>
      <c r="HDF70" s="138"/>
      <c r="HDG70" s="138"/>
      <c r="HDH70" s="138"/>
      <c r="HDI70" s="138"/>
      <c r="HDJ70" s="138"/>
      <c r="HDK70" s="138"/>
      <c r="HDL70" s="138"/>
      <c r="HDM70" s="138"/>
      <c r="HDN70" s="138"/>
      <c r="HDO70" s="138"/>
      <c r="HDP70" s="138"/>
      <c r="HDQ70" s="138"/>
      <c r="HDR70" s="138"/>
      <c r="HDS70" s="138"/>
      <c r="HDT70" s="138"/>
      <c r="HDU70" s="138"/>
      <c r="HDV70" s="138"/>
      <c r="HDW70" s="138"/>
      <c r="HDX70" s="138"/>
      <c r="HDY70" s="138"/>
      <c r="HDZ70" s="138"/>
      <c r="HEA70" s="138"/>
      <c r="HEB70" s="138"/>
      <c r="HEC70" s="138"/>
      <c r="HED70" s="138"/>
      <c r="HEE70" s="138"/>
      <c r="HEF70" s="138"/>
      <c r="HEG70" s="138"/>
      <c r="HEH70" s="138"/>
      <c r="HEI70" s="138"/>
      <c r="HEJ70" s="138"/>
      <c r="HEK70" s="138"/>
      <c r="HEL70" s="138"/>
      <c r="HEM70" s="138"/>
      <c r="HEN70" s="138"/>
      <c r="HEO70" s="138"/>
      <c r="HEP70" s="138"/>
      <c r="HEQ70" s="138"/>
      <c r="HER70" s="138"/>
      <c r="HES70" s="138"/>
      <c r="HET70" s="138"/>
      <c r="HEU70" s="138"/>
      <c r="HEV70" s="138"/>
      <c r="HEW70" s="138"/>
      <c r="HEX70" s="138"/>
      <c r="HEY70" s="138"/>
      <c r="HEZ70" s="138"/>
      <c r="HFA70" s="138"/>
      <c r="HFB70" s="138"/>
      <c r="HFC70" s="138"/>
      <c r="HFD70" s="138"/>
      <c r="HFE70" s="138"/>
      <c r="HFF70" s="138"/>
      <c r="HFG70" s="138"/>
      <c r="HFH70" s="138"/>
      <c r="HFI70" s="138"/>
      <c r="HFJ70" s="138"/>
      <c r="HFK70" s="138"/>
      <c r="HFL70" s="138"/>
      <c r="HFM70" s="138"/>
      <c r="HFN70" s="138"/>
      <c r="HFO70" s="138"/>
      <c r="HFP70" s="138"/>
      <c r="HFQ70" s="138"/>
      <c r="HFR70" s="138"/>
      <c r="HFS70" s="138"/>
      <c r="HFT70" s="138"/>
      <c r="HFU70" s="138"/>
      <c r="HFV70" s="138"/>
      <c r="HFW70" s="138"/>
      <c r="HFX70" s="138"/>
      <c r="HFY70" s="138"/>
      <c r="HFZ70" s="138"/>
      <c r="HGA70" s="138"/>
      <c r="HGB70" s="138"/>
      <c r="HGC70" s="138"/>
      <c r="HGD70" s="138"/>
      <c r="HGE70" s="138"/>
      <c r="HGF70" s="138"/>
      <c r="HGG70" s="138"/>
      <c r="HGH70" s="138"/>
      <c r="HGI70" s="138"/>
      <c r="HGJ70" s="138"/>
      <c r="HGK70" s="138"/>
      <c r="HGL70" s="138"/>
      <c r="HGM70" s="138"/>
      <c r="HGN70" s="138"/>
      <c r="HGO70" s="138"/>
      <c r="HGP70" s="138"/>
      <c r="HGQ70" s="138"/>
      <c r="HGR70" s="138"/>
      <c r="HGS70" s="138"/>
      <c r="HGT70" s="138"/>
      <c r="HGU70" s="138"/>
      <c r="HGV70" s="138"/>
      <c r="HGW70" s="138"/>
      <c r="HGX70" s="138"/>
      <c r="HGY70" s="138"/>
      <c r="HGZ70" s="138"/>
      <c r="HHA70" s="138"/>
      <c r="HHB70" s="138"/>
      <c r="HHC70" s="138"/>
      <c r="HHD70" s="138"/>
      <c r="HHE70" s="138"/>
      <c r="HHF70" s="138"/>
      <c r="HHG70" s="138"/>
      <c r="HHH70" s="138"/>
      <c r="HHI70" s="138"/>
      <c r="HHJ70" s="138"/>
      <c r="HHK70" s="138"/>
      <c r="HHL70" s="138"/>
      <c r="HHM70" s="138"/>
      <c r="HHN70" s="138"/>
      <c r="HHO70" s="138"/>
      <c r="HHP70" s="138"/>
      <c r="HHQ70" s="138"/>
      <c r="HHR70" s="138"/>
      <c r="HHS70" s="138"/>
      <c r="HHT70" s="138"/>
      <c r="HHU70" s="138"/>
      <c r="HHV70" s="138"/>
      <c r="HHW70" s="138"/>
      <c r="HHX70" s="138"/>
      <c r="HHY70" s="138"/>
      <c r="HHZ70" s="138"/>
      <c r="HIA70" s="138"/>
      <c r="HIB70" s="138"/>
      <c r="HIC70" s="138"/>
      <c r="HID70" s="138"/>
      <c r="HIE70" s="138"/>
      <c r="HIF70" s="138"/>
      <c r="HIG70" s="138"/>
      <c r="HIH70" s="138"/>
      <c r="HII70" s="138"/>
      <c r="HIJ70" s="138"/>
      <c r="HIK70" s="138"/>
      <c r="HIL70" s="138"/>
      <c r="HIM70" s="138"/>
      <c r="HIN70" s="138"/>
      <c r="HIO70" s="138"/>
      <c r="HIP70" s="138"/>
      <c r="HIQ70" s="138"/>
      <c r="HIR70" s="138"/>
      <c r="HIS70" s="138"/>
      <c r="HIT70" s="138"/>
      <c r="HIU70" s="138"/>
      <c r="HIV70" s="138"/>
      <c r="HIW70" s="138"/>
      <c r="HIX70" s="138"/>
      <c r="HIY70" s="138"/>
      <c r="HIZ70" s="138"/>
      <c r="HJA70" s="138"/>
      <c r="HJB70" s="138"/>
      <c r="HJC70" s="138"/>
      <c r="HJD70" s="138"/>
      <c r="HJE70" s="138"/>
      <c r="HJF70" s="138"/>
      <c r="HJG70" s="138"/>
      <c r="HJH70" s="138"/>
      <c r="HJI70" s="138"/>
      <c r="HJJ70" s="138"/>
      <c r="HJK70" s="138"/>
      <c r="HJL70" s="138"/>
      <c r="HJM70" s="138"/>
      <c r="HJN70" s="138"/>
      <c r="HJO70" s="138"/>
      <c r="HJP70" s="138"/>
      <c r="HJQ70" s="138"/>
      <c r="HJR70" s="138"/>
      <c r="HJS70" s="138"/>
      <c r="HJT70" s="138"/>
      <c r="HJU70" s="138"/>
      <c r="HJV70" s="138"/>
      <c r="HJW70" s="138"/>
      <c r="HJX70" s="138"/>
      <c r="HJY70" s="138"/>
      <c r="HJZ70" s="138"/>
      <c r="HKA70" s="138"/>
      <c r="HKB70" s="138"/>
      <c r="HKC70" s="138"/>
      <c r="HKD70" s="138"/>
      <c r="HKE70" s="138"/>
      <c r="HKF70" s="138"/>
      <c r="HKG70" s="138"/>
      <c r="HKH70" s="138"/>
      <c r="HKI70" s="138"/>
      <c r="HKJ70" s="138"/>
      <c r="HKK70" s="138"/>
      <c r="HKL70" s="138"/>
      <c r="HKM70" s="138"/>
      <c r="HKN70" s="138"/>
      <c r="HKO70" s="138"/>
      <c r="HKP70" s="138"/>
      <c r="HKQ70" s="138"/>
      <c r="HKR70" s="138"/>
      <c r="HKS70" s="138"/>
      <c r="HKT70" s="138"/>
      <c r="HKU70" s="138"/>
      <c r="HKV70" s="138"/>
      <c r="HKW70" s="138"/>
      <c r="HKX70" s="138"/>
      <c r="HKY70" s="138"/>
      <c r="HKZ70" s="138"/>
      <c r="HLA70" s="138"/>
      <c r="HLB70" s="138"/>
      <c r="HLC70" s="138"/>
      <c r="HLD70" s="138"/>
      <c r="HLE70" s="138"/>
      <c r="HLF70" s="138"/>
      <c r="HLG70" s="138"/>
      <c r="HLH70" s="138"/>
      <c r="HLI70" s="138"/>
      <c r="HLJ70" s="138"/>
      <c r="HLK70" s="138"/>
      <c r="HLL70" s="138"/>
      <c r="HLM70" s="138"/>
      <c r="HLN70" s="138"/>
      <c r="HLO70" s="138"/>
      <c r="HLP70" s="138"/>
      <c r="HLQ70" s="138"/>
      <c r="HLR70" s="138"/>
      <c r="HLS70" s="138"/>
      <c r="HLT70" s="138"/>
      <c r="HLU70" s="138"/>
      <c r="HLV70" s="138"/>
      <c r="HLW70" s="138"/>
      <c r="HLX70" s="138"/>
      <c r="HLY70" s="138"/>
      <c r="HLZ70" s="138"/>
      <c r="HMA70" s="138"/>
      <c r="HMB70" s="138"/>
      <c r="HMC70" s="138"/>
      <c r="HMD70" s="138"/>
      <c r="HME70" s="138"/>
      <c r="HMF70" s="138"/>
      <c r="HMG70" s="138"/>
      <c r="HMH70" s="138"/>
      <c r="HMI70" s="138"/>
      <c r="HMJ70" s="138"/>
      <c r="HMK70" s="138"/>
      <c r="HML70" s="138"/>
      <c r="HMM70" s="138"/>
      <c r="HMN70" s="138"/>
      <c r="HMO70" s="138"/>
      <c r="HMP70" s="138"/>
      <c r="HMQ70" s="138"/>
      <c r="HMR70" s="138"/>
      <c r="HMS70" s="138"/>
      <c r="HMT70" s="138"/>
      <c r="HMU70" s="138"/>
      <c r="HMV70" s="138"/>
      <c r="HMW70" s="138"/>
      <c r="HMX70" s="138"/>
      <c r="HMY70" s="138"/>
      <c r="HMZ70" s="138"/>
      <c r="HNA70" s="138"/>
      <c r="HNB70" s="138"/>
      <c r="HNC70" s="138"/>
      <c r="HND70" s="138"/>
      <c r="HNE70" s="138"/>
      <c r="HNF70" s="138"/>
      <c r="HNG70" s="138"/>
      <c r="HNH70" s="138"/>
      <c r="HNI70" s="138"/>
      <c r="HNJ70" s="138"/>
      <c r="HNK70" s="138"/>
      <c r="HNL70" s="138"/>
      <c r="HNM70" s="138"/>
      <c r="HNN70" s="138"/>
      <c r="HNO70" s="138"/>
      <c r="HNP70" s="138"/>
      <c r="HNQ70" s="138"/>
      <c r="HNR70" s="138"/>
      <c r="HNS70" s="138"/>
      <c r="HNT70" s="138"/>
      <c r="HNU70" s="138"/>
      <c r="HNV70" s="138"/>
      <c r="HNW70" s="138"/>
      <c r="HNX70" s="138"/>
      <c r="HNY70" s="138"/>
      <c r="HNZ70" s="138"/>
      <c r="HOA70" s="138"/>
      <c r="HOB70" s="138"/>
      <c r="HOC70" s="138"/>
      <c r="HOD70" s="138"/>
      <c r="HOE70" s="138"/>
      <c r="HOF70" s="138"/>
      <c r="HOG70" s="138"/>
      <c r="HOH70" s="138"/>
      <c r="HOI70" s="138"/>
      <c r="HOJ70" s="138"/>
      <c r="HOK70" s="138"/>
      <c r="HOL70" s="138"/>
      <c r="HOM70" s="138"/>
      <c r="HON70" s="138"/>
      <c r="HOO70" s="138"/>
      <c r="HOP70" s="138"/>
      <c r="HOQ70" s="138"/>
      <c r="HOR70" s="138"/>
      <c r="HOS70" s="138"/>
      <c r="HOT70" s="138"/>
      <c r="HOU70" s="138"/>
      <c r="HOV70" s="138"/>
      <c r="HOW70" s="138"/>
      <c r="HOX70" s="138"/>
      <c r="HOY70" s="138"/>
      <c r="HOZ70" s="138"/>
      <c r="HPA70" s="138"/>
      <c r="HPB70" s="138"/>
      <c r="HPC70" s="138"/>
      <c r="HPD70" s="138"/>
      <c r="HPE70" s="138"/>
      <c r="HPF70" s="138"/>
      <c r="HPG70" s="138"/>
      <c r="HPH70" s="138"/>
      <c r="HPI70" s="138"/>
      <c r="HPJ70" s="138"/>
      <c r="HPK70" s="138"/>
      <c r="HPL70" s="138"/>
      <c r="HPM70" s="138"/>
      <c r="HPN70" s="138"/>
      <c r="HPO70" s="138"/>
      <c r="HPP70" s="138"/>
      <c r="HPQ70" s="138"/>
      <c r="HPR70" s="138"/>
      <c r="HPS70" s="138"/>
      <c r="HPT70" s="138"/>
      <c r="HPU70" s="138"/>
      <c r="HPV70" s="138"/>
      <c r="HPW70" s="138"/>
      <c r="HPX70" s="138"/>
      <c r="HPY70" s="138"/>
      <c r="HPZ70" s="138"/>
      <c r="HQA70" s="138"/>
      <c r="HQB70" s="138"/>
      <c r="HQC70" s="138"/>
      <c r="HQD70" s="138"/>
      <c r="HQE70" s="138"/>
      <c r="HQF70" s="138"/>
      <c r="HQG70" s="138"/>
      <c r="HQH70" s="138"/>
      <c r="HQI70" s="138"/>
      <c r="HQJ70" s="138"/>
      <c r="HQK70" s="138"/>
      <c r="HQL70" s="138"/>
      <c r="HQM70" s="138"/>
      <c r="HQN70" s="138"/>
      <c r="HQO70" s="138"/>
      <c r="HQP70" s="138"/>
      <c r="HQQ70" s="138"/>
      <c r="HQR70" s="138"/>
      <c r="HQS70" s="138"/>
      <c r="HQT70" s="138"/>
      <c r="HQU70" s="138"/>
      <c r="HQV70" s="138"/>
      <c r="HQW70" s="138"/>
      <c r="HQX70" s="138"/>
      <c r="HQY70" s="138"/>
      <c r="HQZ70" s="138"/>
      <c r="HRA70" s="138"/>
      <c r="HRB70" s="138"/>
      <c r="HRC70" s="138"/>
      <c r="HRD70" s="138"/>
      <c r="HRE70" s="138"/>
      <c r="HRF70" s="138"/>
      <c r="HRG70" s="138"/>
      <c r="HRH70" s="138"/>
      <c r="HRI70" s="138"/>
      <c r="HRJ70" s="138"/>
      <c r="HRK70" s="138"/>
      <c r="HRL70" s="138"/>
      <c r="HRM70" s="138"/>
      <c r="HRN70" s="138"/>
      <c r="HRO70" s="138"/>
      <c r="HRP70" s="138"/>
      <c r="HRQ70" s="138"/>
      <c r="HRR70" s="138"/>
      <c r="HRS70" s="138"/>
      <c r="HRT70" s="138"/>
      <c r="HRU70" s="138"/>
      <c r="HRV70" s="138"/>
      <c r="HRW70" s="138"/>
      <c r="HRX70" s="138"/>
      <c r="HRY70" s="138"/>
      <c r="HRZ70" s="138"/>
      <c r="HSA70" s="138"/>
      <c r="HSB70" s="138"/>
      <c r="HSC70" s="138"/>
      <c r="HSD70" s="138"/>
      <c r="HSE70" s="138"/>
      <c r="HSF70" s="138"/>
      <c r="HSG70" s="138"/>
      <c r="HSH70" s="138"/>
      <c r="HSI70" s="138"/>
      <c r="HSJ70" s="138"/>
      <c r="HSK70" s="138"/>
      <c r="HSL70" s="138"/>
      <c r="HSM70" s="138"/>
      <c r="HSN70" s="138"/>
      <c r="HSO70" s="138"/>
      <c r="HSP70" s="138"/>
      <c r="HSQ70" s="138"/>
      <c r="HSR70" s="138"/>
      <c r="HSS70" s="138"/>
      <c r="HST70" s="138"/>
      <c r="HSU70" s="138"/>
      <c r="HSV70" s="138"/>
      <c r="HSW70" s="138"/>
      <c r="HSX70" s="138"/>
      <c r="HSY70" s="138"/>
      <c r="HSZ70" s="138"/>
      <c r="HTA70" s="138"/>
      <c r="HTB70" s="138"/>
      <c r="HTC70" s="138"/>
      <c r="HTD70" s="138"/>
      <c r="HTE70" s="138"/>
      <c r="HTF70" s="138"/>
      <c r="HTG70" s="138"/>
      <c r="HTH70" s="138"/>
      <c r="HTI70" s="138"/>
      <c r="HTJ70" s="138"/>
      <c r="HTK70" s="138"/>
      <c r="HTL70" s="138"/>
      <c r="HTM70" s="138"/>
      <c r="HTN70" s="138"/>
      <c r="HTO70" s="138"/>
      <c r="HTP70" s="138"/>
      <c r="HTQ70" s="138"/>
      <c r="HTR70" s="138"/>
      <c r="HTS70" s="138"/>
      <c r="HTT70" s="138"/>
      <c r="HTU70" s="138"/>
      <c r="HTV70" s="138"/>
      <c r="HTW70" s="138"/>
      <c r="HTX70" s="138"/>
      <c r="HTY70" s="138"/>
      <c r="HTZ70" s="138"/>
      <c r="HUA70" s="138"/>
      <c r="HUB70" s="138"/>
      <c r="HUC70" s="138"/>
      <c r="HUD70" s="138"/>
      <c r="HUE70" s="138"/>
      <c r="HUF70" s="138"/>
      <c r="HUG70" s="138"/>
      <c r="HUH70" s="138"/>
      <c r="HUI70" s="138"/>
      <c r="HUJ70" s="138"/>
      <c r="HUK70" s="138"/>
      <c r="HUL70" s="138"/>
      <c r="HUM70" s="138"/>
      <c r="HUN70" s="138"/>
      <c r="HUO70" s="138"/>
      <c r="HUP70" s="138"/>
      <c r="HUQ70" s="138"/>
      <c r="HUR70" s="138"/>
      <c r="HUS70" s="138"/>
      <c r="HUT70" s="138"/>
      <c r="HUU70" s="138"/>
      <c r="HUV70" s="138"/>
      <c r="HUW70" s="138"/>
      <c r="HUX70" s="138"/>
      <c r="HUY70" s="138"/>
      <c r="HUZ70" s="138"/>
      <c r="HVA70" s="138"/>
      <c r="HVB70" s="138"/>
      <c r="HVC70" s="138"/>
      <c r="HVD70" s="138"/>
      <c r="HVE70" s="138"/>
      <c r="HVF70" s="138"/>
      <c r="HVG70" s="138"/>
      <c r="HVH70" s="138"/>
      <c r="HVI70" s="138"/>
      <c r="HVJ70" s="138"/>
      <c r="HVK70" s="138"/>
      <c r="HVL70" s="138"/>
      <c r="HVM70" s="138"/>
      <c r="HVN70" s="138"/>
      <c r="HVO70" s="138"/>
      <c r="HVP70" s="138"/>
      <c r="HVQ70" s="138"/>
      <c r="HVR70" s="138"/>
      <c r="HVS70" s="138"/>
      <c r="HVT70" s="138"/>
      <c r="HVU70" s="138"/>
      <c r="HVV70" s="138"/>
      <c r="HVW70" s="138"/>
      <c r="HVX70" s="138"/>
      <c r="HVY70" s="138"/>
      <c r="HVZ70" s="138"/>
      <c r="HWA70" s="138"/>
      <c r="HWB70" s="138"/>
      <c r="HWC70" s="138"/>
      <c r="HWD70" s="138"/>
      <c r="HWE70" s="138"/>
      <c r="HWF70" s="138"/>
      <c r="HWG70" s="138"/>
      <c r="HWH70" s="138"/>
      <c r="HWI70" s="138"/>
      <c r="HWJ70" s="138"/>
      <c r="HWK70" s="138"/>
      <c r="HWL70" s="138"/>
      <c r="HWM70" s="138"/>
      <c r="HWN70" s="138"/>
      <c r="HWO70" s="138"/>
      <c r="HWP70" s="138"/>
      <c r="HWQ70" s="138"/>
      <c r="HWR70" s="138"/>
      <c r="HWS70" s="138"/>
      <c r="HWT70" s="138"/>
      <c r="HWU70" s="138"/>
      <c r="HWV70" s="138"/>
      <c r="HWW70" s="138"/>
      <c r="HWX70" s="138"/>
      <c r="HWY70" s="138"/>
      <c r="HWZ70" s="138"/>
      <c r="HXA70" s="138"/>
      <c r="HXB70" s="138"/>
      <c r="HXC70" s="138"/>
      <c r="HXD70" s="138"/>
      <c r="HXE70" s="138"/>
      <c r="HXF70" s="138"/>
      <c r="HXG70" s="138"/>
      <c r="HXH70" s="138"/>
      <c r="HXI70" s="138"/>
      <c r="HXJ70" s="138"/>
      <c r="HXK70" s="138"/>
      <c r="HXL70" s="138"/>
      <c r="HXM70" s="138"/>
      <c r="HXN70" s="138"/>
      <c r="HXO70" s="138"/>
      <c r="HXP70" s="138"/>
      <c r="HXQ70" s="138"/>
      <c r="HXR70" s="138"/>
      <c r="HXS70" s="138"/>
      <c r="HXT70" s="138"/>
      <c r="HXU70" s="138"/>
      <c r="HXV70" s="138"/>
      <c r="HXW70" s="138"/>
      <c r="HXX70" s="138"/>
      <c r="HXY70" s="138"/>
      <c r="HXZ70" s="138"/>
      <c r="HYA70" s="138"/>
      <c r="HYB70" s="138"/>
      <c r="HYC70" s="138"/>
      <c r="HYD70" s="138"/>
      <c r="HYE70" s="138"/>
      <c r="HYF70" s="138"/>
      <c r="HYG70" s="138"/>
      <c r="HYH70" s="138"/>
      <c r="HYI70" s="138"/>
      <c r="HYJ70" s="138"/>
      <c r="HYK70" s="138"/>
      <c r="HYL70" s="138"/>
      <c r="HYM70" s="138"/>
      <c r="HYN70" s="138"/>
      <c r="HYO70" s="138"/>
      <c r="HYP70" s="138"/>
      <c r="HYQ70" s="138"/>
      <c r="HYR70" s="138"/>
      <c r="HYS70" s="138"/>
      <c r="HYT70" s="138"/>
      <c r="HYU70" s="138"/>
      <c r="HYV70" s="138"/>
      <c r="HYW70" s="138"/>
      <c r="HYX70" s="138"/>
      <c r="HYY70" s="138"/>
      <c r="HYZ70" s="138"/>
      <c r="HZA70" s="138"/>
      <c r="HZB70" s="138"/>
      <c r="HZC70" s="138"/>
      <c r="HZD70" s="138"/>
      <c r="HZE70" s="138"/>
      <c r="HZF70" s="138"/>
      <c r="HZG70" s="138"/>
      <c r="HZH70" s="138"/>
      <c r="HZI70" s="138"/>
      <c r="HZJ70" s="138"/>
      <c r="HZK70" s="138"/>
      <c r="HZL70" s="138"/>
      <c r="HZM70" s="138"/>
      <c r="HZN70" s="138"/>
      <c r="HZO70" s="138"/>
      <c r="HZP70" s="138"/>
      <c r="HZQ70" s="138"/>
      <c r="HZR70" s="138"/>
      <c r="HZS70" s="138"/>
      <c r="HZT70" s="138"/>
      <c r="HZU70" s="138"/>
      <c r="HZV70" s="138"/>
      <c r="HZW70" s="138"/>
      <c r="HZX70" s="138"/>
      <c r="HZY70" s="138"/>
      <c r="HZZ70" s="138"/>
      <c r="IAA70" s="138"/>
      <c r="IAB70" s="138"/>
      <c r="IAC70" s="138"/>
      <c r="IAD70" s="138"/>
      <c r="IAE70" s="138"/>
      <c r="IAF70" s="138"/>
      <c r="IAG70" s="138"/>
      <c r="IAH70" s="138"/>
      <c r="IAI70" s="138"/>
      <c r="IAJ70" s="138"/>
      <c r="IAK70" s="138"/>
      <c r="IAL70" s="138"/>
      <c r="IAM70" s="138"/>
      <c r="IAN70" s="138"/>
      <c r="IAO70" s="138"/>
      <c r="IAP70" s="138"/>
      <c r="IAQ70" s="138"/>
      <c r="IAR70" s="138"/>
      <c r="IAS70" s="138"/>
      <c r="IAT70" s="138"/>
      <c r="IAU70" s="138"/>
      <c r="IAV70" s="138"/>
      <c r="IAW70" s="138"/>
      <c r="IAX70" s="138"/>
      <c r="IAY70" s="138"/>
      <c r="IAZ70" s="138"/>
      <c r="IBA70" s="138"/>
      <c r="IBB70" s="138"/>
      <c r="IBC70" s="138"/>
      <c r="IBD70" s="138"/>
      <c r="IBE70" s="138"/>
      <c r="IBF70" s="138"/>
      <c r="IBG70" s="138"/>
      <c r="IBH70" s="138"/>
      <c r="IBI70" s="138"/>
      <c r="IBJ70" s="138"/>
      <c r="IBK70" s="138"/>
      <c r="IBL70" s="138"/>
      <c r="IBM70" s="138"/>
      <c r="IBN70" s="138"/>
      <c r="IBO70" s="138"/>
      <c r="IBP70" s="138"/>
      <c r="IBQ70" s="138"/>
      <c r="IBR70" s="138"/>
      <c r="IBS70" s="138"/>
      <c r="IBT70" s="138"/>
      <c r="IBU70" s="138"/>
      <c r="IBV70" s="138"/>
      <c r="IBW70" s="138"/>
      <c r="IBX70" s="138"/>
      <c r="IBY70" s="138"/>
      <c r="IBZ70" s="138"/>
      <c r="ICA70" s="138"/>
      <c r="ICB70" s="138"/>
      <c r="ICC70" s="138"/>
      <c r="ICD70" s="138"/>
      <c r="ICE70" s="138"/>
      <c r="ICF70" s="138"/>
      <c r="ICG70" s="138"/>
      <c r="ICH70" s="138"/>
      <c r="ICI70" s="138"/>
      <c r="ICJ70" s="138"/>
      <c r="ICK70" s="138"/>
      <c r="ICL70" s="138"/>
      <c r="ICM70" s="138"/>
      <c r="ICN70" s="138"/>
      <c r="ICO70" s="138"/>
      <c r="ICP70" s="138"/>
      <c r="ICQ70" s="138"/>
      <c r="ICR70" s="138"/>
      <c r="ICS70" s="138"/>
      <c r="ICT70" s="138"/>
      <c r="ICU70" s="138"/>
      <c r="ICV70" s="138"/>
      <c r="ICW70" s="138"/>
      <c r="ICX70" s="138"/>
      <c r="ICY70" s="138"/>
      <c r="ICZ70" s="138"/>
      <c r="IDA70" s="138"/>
      <c r="IDB70" s="138"/>
      <c r="IDC70" s="138"/>
      <c r="IDD70" s="138"/>
      <c r="IDE70" s="138"/>
      <c r="IDF70" s="138"/>
      <c r="IDG70" s="138"/>
      <c r="IDH70" s="138"/>
      <c r="IDI70" s="138"/>
      <c r="IDJ70" s="138"/>
      <c r="IDK70" s="138"/>
      <c r="IDL70" s="138"/>
      <c r="IDM70" s="138"/>
      <c r="IDN70" s="138"/>
      <c r="IDO70" s="138"/>
      <c r="IDP70" s="138"/>
      <c r="IDQ70" s="138"/>
      <c r="IDR70" s="138"/>
      <c r="IDS70" s="138"/>
      <c r="IDT70" s="138"/>
      <c r="IDU70" s="138"/>
      <c r="IDV70" s="138"/>
      <c r="IDW70" s="138"/>
      <c r="IDX70" s="138"/>
      <c r="IDY70" s="138"/>
      <c r="IDZ70" s="138"/>
      <c r="IEA70" s="138"/>
      <c r="IEB70" s="138"/>
      <c r="IEC70" s="138"/>
      <c r="IED70" s="138"/>
      <c r="IEE70" s="138"/>
      <c r="IEF70" s="138"/>
      <c r="IEG70" s="138"/>
      <c r="IEH70" s="138"/>
      <c r="IEI70" s="138"/>
      <c r="IEJ70" s="138"/>
      <c r="IEK70" s="138"/>
      <c r="IEL70" s="138"/>
      <c r="IEM70" s="138"/>
      <c r="IEN70" s="138"/>
      <c r="IEO70" s="138"/>
      <c r="IEP70" s="138"/>
      <c r="IEQ70" s="138"/>
      <c r="IER70" s="138"/>
      <c r="IES70" s="138"/>
      <c r="IET70" s="138"/>
      <c r="IEU70" s="138"/>
      <c r="IEV70" s="138"/>
      <c r="IEW70" s="138"/>
      <c r="IEX70" s="138"/>
      <c r="IEY70" s="138"/>
      <c r="IEZ70" s="138"/>
      <c r="IFA70" s="138"/>
      <c r="IFB70" s="138"/>
      <c r="IFC70" s="138"/>
      <c r="IFD70" s="138"/>
      <c r="IFE70" s="138"/>
      <c r="IFF70" s="138"/>
      <c r="IFG70" s="138"/>
      <c r="IFH70" s="138"/>
      <c r="IFI70" s="138"/>
      <c r="IFJ70" s="138"/>
      <c r="IFK70" s="138"/>
      <c r="IFL70" s="138"/>
      <c r="IFM70" s="138"/>
      <c r="IFN70" s="138"/>
      <c r="IFO70" s="138"/>
      <c r="IFP70" s="138"/>
      <c r="IFQ70" s="138"/>
      <c r="IFR70" s="138"/>
      <c r="IFS70" s="138"/>
      <c r="IFT70" s="138"/>
      <c r="IFU70" s="138"/>
      <c r="IFV70" s="138"/>
      <c r="IFW70" s="138"/>
      <c r="IFX70" s="138"/>
      <c r="IFY70" s="138"/>
      <c r="IFZ70" s="138"/>
      <c r="IGA70" s="138"/>
      <c r="IGB70" s="138"/>
      <c r="IGC70" s="138"/>
      <c r="IGD70" s="138"/>
      <c r="IGE70" s="138"/>
      <c r="IGF70" s="138"/>
      <c r="IGG70" s="138"/>
      <c r="IGH70" s="138"/>
      <c r="IGI70" s="138"/>
      <c r="IGJ70" s="138"/>
      <c r="IGK70" s="138"/>
      <c r="IGL70" s="138"/>
      <c r="IGM70" s="138"/>
      <c r="IGN70" s="138"/>
      <c r="IGO70" s="138"/>
      <c r="IGP70" s="138"/>
      <c r="IGQ70" s="138"/>
      <c r="IGR70" s="138"/>
      <c r="IGS70" s="138"/>
      <c r="IGT70" s="138"/>
      <c r="IGU70" s="138"/>
      <c r="IGV70" s="138"/>
      <c r="IGW70" s="138"/>
      <c r="IGX70" s="138"/>
      <c r="IGY70" s="138"/>
      <c r="IGZ70" s="138"/>
      <c r="IHA70" s="138"/>
      <c r="IHB70" s="138"/>
      <c r="IHC70" s="138"/>
      <c r="IHD70" s="138"/>
      <c r="IHE70" s="138"/>
      <c r="IHF70" s="138"/>
      <c r="IHG70" s="138"/>
      <c r="IHH70" s="138"/>
      <c r="IHI70" s="138"/>
      <c r="IHJ70" s="138"/>
      <c r="IHK70" s="138"/>
      <c r="IHL70" s="138"/>
      <c r="IHM70" s="138"/>
      <c r="IHN70" s="138"/>
      <c r="IHO70" s="138"/>
      <c r="IHP70" s="138"/>
      <c r="IHQ70" s="138"/>
      <c r="IHR70" s="138"/>
      <c r="IHS70" s="138"/>
      <c r="IHT70" s="138"/>
      <c r="IHU70" s="138"/>
      <c r="IHV70" s="138"/>
      <c r="IHW70" s="138"/>
      <c r="IHX70" s="138"/>
      <c r="IHY70" s="138"/>
      <c r="IHZ70" s="138"/>
      <c r="IIA70" s="138"/>
      <c r="IIB70" s="138"/>
      <c r="IIC70" s="138"/>
      <c r="IID70" s="138"/>
      <c r="IIE70" s="138"/>
      <c r="IIF70" s="138"/>
      <c r="IIG70" s="138"/>
      <c r="IIH70" s="138"/>
      <c r="III70" s="138"/>
      <c r="IIJ70" s="138"/>
      <c r="IIK70" s="138"/>
      <c r="IIL70" s="138"/>
      <c r="IIM70" s="138"/>
      <c r="IIN70" s="138"/>
      <c r="IIO70" s="138"/>
      <c r="IIP70" s="138"/>
      <c r="IIQ70" s="138"/>
      <c r="IIR70" s="138"/>
      <c r="IIS70" s="138"/>
      <c r="IIT70" s="138"/>
      <c r="IIU70" s="138"/>
      <c r="IIV70" s="138"/>
      <c r="IIW70" s="138"/>
      <c r="IIX70" s="138"/>
      <c r="IIY70" s="138"/>
      <c r="IIZ70" s="138"/>
      <c r="IJA70" s="138"/>
      <c r="IJB70" s="138"/>
      <c r="IJC70" s="138"/>
      <c r="IJD70" s="138"/>
      <c r="IJE70" s="138"/>
      <c r="IJF70" s="138"/>
      <c r="IJG70" s="138"/>
      <c r="IJH70" s="138"/>
      <c r="IJI70" s="138"/>
      <c r="IJJ70" s="138"/>
      <c r="IJK70" s="138"/>
      <c r="IJL70" s="138"/>
      <c r="IJM70" s="138"/>
      <c r="IJN70" s="138"/>
      <c r="IJO70" s="138"/>
      <c r="IJP70" s="138"/>
      <c r="IJQ70" s="138"/>
      <c r="IJR70" s="138"/>
      <c r="IJS70" s="138"/>
      <c r="IJT70" s="138"/>
      <c r="IJU70" s="138"/>
      <c r="IJV70" s="138"/>
      <c r="IJW70" s="138"/>
      <c r="IJX70" s="138"/>
      <c r="IJY70" s="138"/>
      <c r="IJZ70" s="138"/>
      <c r="IKA70" s="138"/>
      <c r="IKB70" s="138"/>
      <c r="IKC70" s="138"/>
      <c r="IKD70" s="138"/>
      <c r="IKE70" s="138"/>
      <c r="IKF70" s="138"/>
      <c r="IKG70" s="138"/>
      <c r="IKH70" s="138"/>
      <c r="IKI70" s="138"/>
      <c r="IKJ70" s="138"/>
      <c r="IKK70" s="138"/>
      <c r="IKL70" s="138"/>
      <c r="IKM70" s="138"/>
      <c r="IKN70" s="138"/>
      <c r="IKO70" s="138"/>
      <c r="IKP70" s="138"/>
      <c r="IKQ70" s="138"/>
      <c r="IKR70" s="138"/>
      <c r="IKS70" s="138"/>
      <c r="IKT70" s="138"/>
      <c r="IKU70" s="138"/>
      <c r="IKV70" s="138"/>
      <c r="IKW70" s="138"/>
      <c r="IKX70" s="138"/>
      <c r="IKY70" s="138"/>
      <c r="IKZ70" s="138"/>
      <c r="ILA70" s="138"/>
      <c r="ILB70" s="138"/>
      <c r="ILC70" s="138"/>
      <c r="ILD70" s="138"/>
      <c r="ILE70" s="138"/>
      <c r="ILF70" s="138"/>
      <c r="ILG70" s="138"/>
      <c r="ILH70" s="138"/>
      <c r="ILI70" s="138"/>
      <c r="ILJ70" s="138"/>
      <c r="ILK70" s="138"/>
      <c r="ILL70" s="138"/>
      <c r="ILM70" s="138"/>
      <c r="ILN70" s="138"/>
      <c r="ILO70" s="138"/>
      <c r="ILP70" s="138"/>
      <c r="ILQ70" s="138"/>
      <c r="ILR70" s="138"/>
      <c r="ILS70" s="138"/>
      <c r="ILT70" s="138"/>
      <c r="ILU70" s="138"/>
      <c r="ILV70" s="138"/>
      <c r="ILW70" s="138"/>
      <c r="ILX70" s="138"/>
      <c r="ILY70" s="138"/>
      <c r="ILZ70" s="138"/>
      <c r="IMA70" s="138"/>
      <c r="IMB70" s="138"/>
      <c r="IMC70" s="138"/>
      <c r="IMD70" s="138"/>
      <c r="IME70" s="138"/>
      <c r="IMF70" s="138"/>
      <c r="IMG70" s="138"/>
      <c r="IMH70" s="138"/>
      <c r="IMI70" s="138"/>
      <c r="IMJ70" s="138"/>
      <c r="IMK70" s="138"/>
      <c r="IML70" s="138"/>
      <c r="IMM70" s="138"/>
      <c r="IMN70" s="138"/>
      <c r="IMO70" s="138"/>
      <c r="IMP70" s="138"/>
      <c r="IMQ70" s="138"/>
      <c r="IMR70" s="138"/>
      <c r="IMS70" s="138"/>
      <c r="IMT70" s="138"/>
      <c r="IMU70" s="138"/>
      <c r="IMV70" s="138"/>
      <c r="IMW70" s="138"/>
      <c r="IMX70" s="138"/>
      <c r="IMY70" s="138"/>
      <c r="IMZ70" s="138"/>
      <c r="INA70" s="138"/>
      <c r="INB70" s="138"/>
      <c r="INC70" s="138"/>
      <c r="IND70" s="138"/>
      <c r="INE70" s="138"/>
      <c r="INF70" s="138"/>
      <c r="ING70" s="138"/>
      <c r="INH70" s="138"/>
      <c r="INI70" s="138"/>
      <c r="INJ70" s="138"/>
      <c r="INK70" s="138"/>
      <c r="INL70" s="138"/>
      <c r="INM70" s="138"/>
      <c r="INN70" s="138"/>
      <c r="INO70" s="138"/>
      <c r="INP70" s="138"/>
      <c r="INQ70" s="138"/>
      <c r="INR70" s="138"/>
      <c r="INS70" s="138"/>
      <c r="INT70" s="138"/>
      <c r="INU70" s="138"/>
      <c r="INV70" s="138"/>
      <c r="INW70" s="138"/>
      <c r="INX70" s="138"/>
      <c r="INY70" s="138"/>
      <c r="INZ70" s="138"/>
      <c r="IOA70" s="138"/>
      <c r="IOB70" s="138"/>
      <c r="IOC70" s="138"/>
      <c r="IOD70" s="138"/>
      <c r="IOE70" s="138"/>
      <c r="IOF70" s="138"/>
      <c r="IOG70" s="138"/>
      <c r="IOH70" s="138"/>
      <c r="IOI70" s="138"/>
      <c r="IOJ70" s="138"/>
      <c r="IOK70" s="138"/>
      <c r="IOL70" s="138"/>
      <c r="IOM70" s="138"/>
      <c r="ION70" s="138"/>
      <c r="IOO70" s="138"/>
      <c r="IOP70" s="138"/>
      <c r="IOQ70" s="138"/>
      <c r="IOR70" s="138"/>
      <c r="IOS70" s="138"/>
      <c r="IOT70" s="138"/>
      <c r="IOU70" s="138"/>
      <c r="IOV70" s="138"/>
      <c r="IOW70" s="138"/>
      <c r="IOX70" s="138"/>
      <c r="IOY70" s="138"/>
      <c r="IOZ70" s="138"/>
      <c r="IPA70" s="138"/>
      <c r="IPB70" s="138"/>
      <c r="IPC70" s="138"/>
      <c r="IPD70" s="138"/>
      <c r="IPE70" s="138"/>
      <c r="IPF70" s="138"/>
      <c r="IPG70" s="138"/>
      <c r="IPH70" s="138"/>
      <c r="IPI70" s="138"/>
      <c r="IPJ70" s="138"/>
      <c r="IPK70" s="138"/>
      <c r="IPL70" s="138"/>
      <c r="IPM70" s="138"/>
      <c r="IPN70" s="138"/>
      <c r="IPO70" s="138"/>
      <c r="IPP70" s="138"/>
      <c r="IPQ70" s="138"/>
      <c r="IPR70" s="138"/>
      <c r="IPS70" s="138"/>
      <c r="IPT70" s="138"/>
      <c r="IPU70" s="138"/>
      <c r="IPV70" s="138"/>
      <c r="IPW70" s="138"/>
      <c r="IPX70" s="138"/>
      <c r="IPY70" s="138"/>
      <c r="IPZ70" s="138"/>
      <c r="IQA70" s="138"/>
      <c r="IQB70" s="138"/>
      <c r="IQC70" s="138"/>
      <c r="IQD70" s="138"/>
      <c r="IQE70" s="138"/>
      <c r="IQF70" s="138"/>
      <c r="IQG70" s="138"/>
      <c r="IQH70" s="138"/>
      <c r="IQI70" s="138"/>
      <c r="IQJ70" s="138"/>
      <c r="IQK70" s="138"/>
      <c r="IQL70" s="138"/>
      <c r="IQM70" s="138"/>
      <c r="IQN70" s="138"/>
      <c r="IQO70" s="138"/>
      <c r="IQP70" s="138"/>
      <c r="IQQ70" s="138"/>
      <c r="IQR70" s="138"/>
      <c r="IQS70" s="138"/>
      <c r="IQT70" s="138"/>
      <c r="IQU70" s="138"/>
      <c r="IQV70" s="138"/>
      <c r="IQW70" s="138"/>
      <c r="IQX70" s="138"/>
      <c r="IQY70" s="138"/>
      <c r="IQZ70" s="138"/>
      <c r="IRA70" s="138"/>
      <c r="IRB70" s="138"/>
      <c r="IRC70" s="138"/>
      <c r="IRD70" s="138"/>
      <c r="IRE70" s="138"/>
      <c r="IRF70" s="138"/>
      <c r="IRG70" s="138"/>
      <c r="IRH70" s="138"/>
      <c r="IRI70" s="138"/>
      <c r="IRJ70" s="138"/>
      <c r="IRK70" s="138"/>
      <c r="IRL70" s="138"/>
      <c r="IRM70" s="138"/>
      <c r="IRN70" s="138"/>
      <c r="IRO70" s="138"/>
      <c r="IRP70" s="138"/>
      <c r="IRQ70" s="138"/>
      <c r="IRR70" s="138"/>
      <c r="IRS70" s="138"/>
      <c r="IRT70" s="138"/>
      <c r="IRU70" s="138"/>
      <c r="IRV70" s="138"/>
      <c r="IRW70" s="138"/>
      <c r="IRX70" s="138"/>
      <c r="IRY70" s="138"/>
      <c r="IRZ70" s="138"/>
      <c r="ISA70" s="138"/>
      <c r="ISB70" s="138"/>
      <c r="ISC70" s="138"/>
      <c r="ISD70" s="138"/>
      <c r="ISE70" s="138"/>
      <c r="ISF70" s="138"/>
      <c r="ISG70" s="138"/>
      <c r="ISH70" s="138"/>
      <c r="ISI70" s="138"/>
      <c r="ISJ70" s="138"/>
      <c r="ISK70" s="138"/>
      <c r="ISL70" s="138"/>
      <c r="ISM70" s="138"/>
      <c r="ISN70" s="138"/>
      <c r="ISO70" s="138"/>
      <c r="ISP70" s="138"/>
      <c r="ISQ70" s="138"/>
      <c r="ISR70" s="138"/>
      <c r="ISS70" s="138"/>
      <c r="IST70" s="138"/>
      <c r="ISU70" s="138"/>
      <c r="ISV70" s="138"/>
      <c r="ISW70" s="138"/>
      <c r="ISX70" s="138"/>
      <c r="ISY70" s="138"/>
      <c r="ISZ70" s="138"/>
      <c r="ITA70" s="138"/>
      <c r="ITB70" s="138"/>
      <c r="ITC70" s="138"/>
      <c r="ITD70" s="138"/>
      <c r="ITE70" s="138"/>
      <c r="ITF70" s="138"/>
      <c r="ITG70" s="138"/>
      <c r="ITH70" s="138"/>
      <c r="ITI70" s="138"/>
      <c r="ITJ70" s="138"/>
      <c r="ITK70" s="138"/>
      <c r="ITL70" s="138"/>
      <c r="ITM70" s="138"/>
      <c r="ITN70" s="138"/>
      <c r="ITO70" s="138"/>
      <c r="ITP70" s="138"/>
      <c r="ITQ70" s="138"/>
      <c r="ITR70" s="138"/>
      <c r="ITS70" s="138"/>
      <c r="ITT70" s="138"/>
      <c r="ITU70" s="138"/>
      <c r="ITV70" s="138"/>
      <c r="ITW70" s="138"/>
      <c r="ITX70" s="138"/>
      <c r="ITY70" s="138"/>
      <c r="ITZ70" s="138"/>
      <c r="IUA70" s="138"/>
      <c r="IUB70" s="138"/>
      <c r="IUC70" s="138"/>
      <c r="IUD70" s="138"/>
      <c r="IUE70" s="138"/>
      <c r="IUF70" s="138"/>
      <c r="IUG70" s="138"/>
      <c r="IUH70" s="138"/>
      <c r="IUI70" s="138"/>
      <c r="IUJ70" s="138"/>
      <c r="IUK70" s="138"/>
      <c r="IUL70" s="138"/>
      <c r="IUM70" s="138"/>
      <c r="IUN70" s="138"/>
      <c r="IUO70" s="138"/>
      <c r="IUP70" s="138"/>
      <c r="IUQ70" s="138"/>
      <c r="IUR70" s="138"/>
      <c r="IUS70" s="138"/>
      <c r="IUT70" s="138"/>
      <c r="IUU70" s="138"/>
      <c r="IUV70" s="138"/>
      <c r="IUW70" s="138"/>
      <c r="IUX70" s="138"/>
      <c r="IUY70" s="138"/>
      <c r="IUZ70" s="138"/>
      <c r="IVA70" s="138"/>
      <c r="IVB70" s="138"/>
      <c r="IVC70" s="138"/>
      <c r="IVD70" s="138"/>
      <c r="IVE70" s="138"/>
      <c r="IVF70" s="138"/>
      <c r="IVG70" s="138"/>
      <c r="IVH70" s="138"/>
      <c r="IVI70" s="138"/>
      <c r="IVJ70" s="138"/>
      <c r="IVK70" s="138"/>
      <c r="IVL70" s="138"/>
      <c r="IVM70" s="138"/>
      <c r="IVN70" s="138"/>
      <c r="IVO70" s="138"/>
      <c r="IVP70" s="138"/>
      <c r="IVQ70" s="138"/>
      <c r="IVR70" s="138"/>
      <c r="IVS70" s="138"/>
      <c r="IVT70" s="138"/>
      <c r="IVU70" s="138"/>
      <c r="IVV70" s="138"/>
      <c r="IVW70" s="138"/>
      <c r="IVX70" s="138"/>
      <c r="IVY70" s="138"/>
      <c r="IVZ70" s="138"/>
      <c r="IWA70" s="138"/>
      <c r="IWB70" s="138"/>
      <c r="IWC70" s="138"/>
      <c r="IWD70" s="138"/>
      <c r="IWE70" s="138"/>
      <c r="IWF70" s="138"/>
      <c r="IWG70" s="138"/>
      <c r="IWH70" s="138"/>
      <c r="IWI70" s="138"/>
      <c r="IWJ70" s="138"/>
      <c r="IWK70" s="138"/>
      <c r="IWL70" s="138"/>
      <c r="IWM70" s="138"/>
      <c r="IWN70" s="138"/>
      <c r="IWO70" s="138"/>
      <c r="IWP70" s="138"/>
      <c r="IWQ70" s="138"/>
      <c r="IWR70" s="138"/>
      <c r="IWS70" s="138"/>
      <c r="IWT70" s="138"/>
      <c r="IWU70" s="138"/>
      <c r="IWV70" s="138"/>
      <c r="IWW70" s="138"/>
      <c r="IWX70" s="138"/>
      <c r="IWY70" s="138"/>
      <c r="IWZ70" s="138"/>
      <c r="IXA70" s="138"/>
      <c r="IXB70" s="138"/>
      <c r="IXC70" s="138"/>
      <c r="IXD70" s="138"/>
      <c r="IXE70" s="138"/>
      <c r="IXF70" s="138"/>
      <c r="IXG70" s="138"/>
      <c r="IXH70" s="138"/>
      <c r="IXI70" s="138"/>
      <c r="IXJ70" s="138"/>
      <c r="IXK70" s="138"/>
      <c r="IXL70" s="138"/>
      <c r="IXM70" s="138"/>
      <c r="IXN70" s="138"/>
      <c r="IXO70" s="138"/>
      <c r="IXP70" s="138"/>
      <c r="IXQ70" s="138"/>
      <c r="IXR70" s="138"/>
      <c r="IXS70" s="138"/>
      <c r="IXT70" s="138"/>
      <c r="IXU70" s="138"/>
      <c r="IXV70" s="138"/>
      <c r="IXW70" s="138"/>
      <c r="IXX70" s="138"/>
      <c r="IXY70" s="138"/>
      <c r="IXZ70" s="138"/>
      <c r="IYA70" s="138"/>
      <c r="IYB70" s="138"/>
      <c r="IYC70" s="138"/>
      <c r="IYD70" s="138"/>
      <c r="IYE70" s="138"/>
      <c r="IYF70" s="138"/>
      <c r="IYG70" s="138"/>
      <c r="IYH70" s="138"/>
      <c r="IYI70" s="138"/>
      <c r="IYJ70" s="138"/>
      <c r="IYK70" s="138"/>
      <c r="IYL70" s="138"/>
      <c r="IYM70" s="138"/>
      <c r="IYN70" s="138"/>
      <c r="IYO70" s="138"/>
      <c r="IYP70" s="138"/>
      <c r="IYQ70" s="138"/>
      <c r="IYR70" s="138"/>
      <c r="IYS70" s="138"/>
      <c r="IYT70" s="138"/>
      <c r="IYU70" s="138"/>
      <c r="IYV70" s="138"/>
      <c r="IYW70" s="138"/>
      <c r="IYX70" s="138"/>
      <c r="IYY70" s="138"/>
      <c r="IYZ70" s="138"/>
      <c r="IZA70" s="138"/>
      <c r="IZB70" s="138"/>
      <c r="IZC70" s="138"/>
      <c r="IZD70" s="138"/>
      <c r="IZE70" s="138"/>
      <c r="IZF70" s="138"/>
      <c r="IZG70" s="138"/>
      <c r="IZH70" s="138"/>
      <c r="IZI70" s="138"/>
      <c r="IZJ70" s="138"/>
      <c r="IZK70" s="138"/>
      <c r="IZL70" s="138"/>
      <c r="IZM70" s="138"/>
      <c r="IZN70" s="138"/>
      <c r="IZO70" s="138"/>
      <c r="IZP70" s="138"/>
      <c r="IZQ70" s="138"/>
      <c r="IZR70" s="138"/>
      <c r="IZS70" s="138"/>
      <c r="IZT70" s="138"/>
      <c r="IZU70" s="138"/>
      <c r="IZV70" s="138"/>
      <c r="IZW70" s="138"/>
      <c r="IZX70" s="138"/>
      <c r="IZY70" s="138"/>
      <c r="IZZ70" s="138"/>
      <c r="JAA70" s="138"/>
      <c r="JAB70" s="138"/>
      <c r="JAC70" s="138"/>
      <c r="JAD70" s="138"/>
      <c r="JAE70" s="138"/>
      <c r="JAF70" s="138"/>
      <c r="JAG70" s="138"/>
      <c r="JAH70" s="138"/>
      <c r="JAI70" s="138"/>
      <c r="JAJ70" s="138"/>
      <c r="JAK70" s="138"/>
      <c r="JAL70" s="138"/>
      <c r="JAM70" s="138"/>
      <c r="JAN70" s="138"/>
      <c r="JAO70" s="138"/>
      <c r="JAP70" s="138"/>
      <c r="JAQ70" s="138"/>
      <c r="JAR70" s="138"/>
      <c r="JAS70" s="138"/>
      <c r="JAT70" s="138"/>
      <c r="JAU70" s="138"/>
      <c r="JAV70" s="138"/>
      <c r="JAW70" s="138"/>
      <c r="JAX70" s="138"/>
      <c r="JAY70" s="138"/>
      <c r="JAZ70" s="138"/>
      <c r="JBA70" s="138"/>
      <c r="JBB70" s="138"/>
      <c r="JBC70" s="138"/>
      <c r="JBD70" s="138"/>
      <c r="JBE70" s="138"/>
      <c r="JBF70" s="138"/>
      <c r="JBG70" s="138"/>
      <c r="JBH70" s="138"/>
      <c r="JBI70" s="138"/>
      <c r="JBJ70" s="138"/>
      <c r="JBK70" s="138"/>
      <c r="JBL70" s="138"/>
      <c r="JBM70" s="138"/>
      <c r="JBN70" s="138"/>
      <c r="JBO70" s="138"/>
      <c r="JBP70" s="138"/>
      <c r="JBQ70" s="138"/>
      <c r="JBR70" s="138"/>
      <c r="JBS70" s="138"/>
      <c r="JBT70" s="138"/>
      <c r="JBU70" s="138"/>
      <c r="JBV70" s="138"/>
      <c r="JBW70" s="138"/>
      <c r="JBX70" s="138"/>
      <c r="JBY70" s="138"/>
      <c r="JBZ70" s="138"/>
      <c r="JCA70" s="138"/>
      <c r="JCB70" s="138"/>
      <c r="JCC70" s="138"/>
      <c r="JCD70" s="138"/>
      <c r="JCE70" s="138"/>
      <c r="JCF70" s="138"/>
      <c r="JCG70" s="138"/>
      <c r="JCH70" s="138"/>
      <c r="JCI70" s="138"/>
      <c r="JCJ70" s="138"/>
      <c r="JCK70" s="138"/>
      <c r="JCL70" s="138"/>
      <c r="JCM70" s="138"/>
      <c r="JCN70" s="138"/>
      <c r="JCO70" s="138"/>
      <c r="JCP70" s="138"/>
      <c r="JCQ70" s="138"/>
      <c r="JCR70" s="138"/>
      <c r="JCS70" s="138"/>
      <c r="JCT70" s="138"/>
      <c r="JCU70" s="138"/>
      <c r="JCV70" s="138"/>
      <c r="JCW70" s="138"/>
      <c r="JCX70" s="138"/>
      <c r="JCY70" s="138"/>
      <c r="JCZ70" s="138"/>
      <c r="JDA70" s="138"/>
      <c r="JDB70" s="138"/>
      <c r="JDC70" s="138"/>
      <c r="JDD70" s="138"/>
      <c r="JDE70" s="138"/>
      <c r="JDF70" s="138"/>
      <c r="JDG70" s="138"/>
      <c r="JDH70" s="138"/>
      <c r="JDI70" s="138"/>
      <c r="JDJ70" s="138"/>
      <c r="JDK70" s="138"/>
      <c r="JDL70" s="138"/>
      <c r="JDM70" s="138"/>
      <c r="JDN70" s="138"/>
      <c r="JDO70" s="138"/>
      <c r="JDP70" s="138"/>
      <c r="JDQ70" s="138"/>
      <c r="JDR70" s="138"/>
      <c r="JDS70" s="138"/>
      <c r="JDT70" s="138"/>
      <c r="JDU70" s="138"/>
      <c r="JDV70" s="138"/>
      <c r="JDW70" s="138"/>
      <c r="JDX70" s="138"/>
      <c r="JDY70" s="138"/>
      <c r="JDZ70" s="138"/>
      <c r="JEA70" s="138"/>
      <c r="JEB70" s="138"/>
      <c r="JEC70" s="138"/>
      <c r="JED70" s="138"/>
      <c r="JEE70" s="138"/>
      <c r="JEF70" s="138"/>
      <c r="JEG70" s="138"/>
      <c r="JEH70" s="138"/>
      <c r="JEI70" s="138"/>
      <c r="JEJ70" s="138"/>
      <c r="JEK70" s="138"/>
      <c r="JEL70" s="138"/>
      <c r="JEM70" s="138"/>
      <c r="JEN70" s="138"/>
      <c r="JEO70" s="138"/>
      <c r="JEP70" s="138"/>
      <c r="JEQ70" s="138"/>
      <c r="JER70" s="138"/>
      <c r="JES70" s="138"/>
      <c r="JET70" s="138"/>
      <c r="JEU70" s="138"/>
      <c r="JEV70" s="138"/>
      <c r="JEW70" s="138"/>
      <c r="JEX70" s="138"/>
      <c r="JEY70" s="138"/>
      <c r="JEZ70" s="138"/>
      <c r="JFA70" s="138"/>
      <c r="JFB70" s="138"/>
      <c r="JFC70" s="138"/>
      <c r="JFD70" s="138"/>
      <c r="JFE70" s="138"/>
      <c r="JFF70" s="138"/>
      <c r="JFG70" s="138"/>
      <c r="JFH70" s="138"/>
      <c r="JFI70" s="138"/>
      <c r="JFJ70" s="138"/>
      <c r="JFK70" s="138"/>
      <c r="JFL70" s="138"/>
      <c r="JFM70" s="138"/>
      <c r="JFN70" s="138"/>
      <c r="JFO70" s="138"/>
      <c r="JFP70" s="138"/>
      <c r="JFQ70" s="138"/>
      <c r="JFR70" s="138"/>
      <c r="JFS70" s="138"/>
      <c r="JFT70" s="138"/>
      <c r="JFU70" s="138"/>
      <c r="JFV70" s="138"/>
      <c r="JFW70" s="138"/>
      <c r="JFX70" s="138"/>
      <c r="JFY70" s="138"/>
      <c r="JFZ70" s="138"/>
      <c r="JGA70" s="138"/>
      <c r="JGB70" s="138"/>
      <c r="JGC70" s="138"/>
      <c r="JGD70" s="138"/>
      <c r="JGE70" s="138"/>
      <c r="JGF70" s="138"/>
      <c r="JGG70" s="138"/>
      <c r="JGH70" s="138"/>
      <c r="JGI70" s="138"/>
      <c r="JGJ70" s="138"/>
      <c r="JGK70" s="138"/>
      <c r="JGL70" s="138"/>
      <c r="JGM70" s="138"/>
      <c r="JGN70" s="138"/>
      <c r="JGO70" s="138"/>
      <c r="JGP70" s="138"/>
      <c r="JGQ70" s="138"/>
      <c r="JGR70" s="138"/>
      <c r="JGS70" s="138"/>
      <c r="JGT70" s="138"/>
      <c r="JGU70" s="138"/>
      <c r="JGV70" s="138"/>
      <c r="JGW70" s="138"/>
      <c r="JGX70" s="138"/>
      <c r="JGY70" s="138"/>
      <c r="JGZ70" s="138"/>
      <c r="JHA70" s="138"/>
      <c r="JHB70" s="138"/>
      <c r="JHC70" s="138"/>
      <c r="JHD70" s="138"/>
      <c r="JHE70" s="138"/>
      <c r="JHF70" s="138"/>
      <c r="JHG70" s="138"/>
      <c r="JHH70" s="138"/>
      <c r="JHI70" s="138"/>
      <c r="JHJ70" s="138"/>
      <c r="JHK70" s="138"/>
      <c r="JHL70" s="138"/>
      <c r="JHM70" s="138"/>
      <c r="JHN70" s="138"/>
      <c r="JHO70" s="138"/>
      <c r="JHP70" s="138"/>
      <c r="JHQ70" s="138"/>
      <c r="JHR70" s="138"/>
      <c r="JHS70" s="138"/>
      <c r="JHT70" s="138"/>
      <c r="JHU70" s="138"/>
      <c r="JHV70" s="138"/>
      <c r="JHW70" s="138"/>
      <c r="JHX70" s="138"/>
      <c r="JHY70" s="138"/>
      <c r="JHZ70" s="138"/>
      <c r="JIA70" s="138"/>
      <c r="JIB70" s="138"/>
      <c r="JIC70" s="138"/>
      <c r="JID70" s="138"/>
      <c r="JIE70" s="138"/>
      <c r="JIF70" s="138"/>
      <c r="JIG70" s="138"/>
      <c r="JIH70" s="138"/>
      <c r="JII70" s="138"/>
      <c r="JIJ70" s="138"/>
      <c r="JIK70" s="138"/>
      <c r="JIL70" s="138"/>
      <c r="JIM70" s="138"/>
      <c r="JIN70" s="138"/>
      <c r="JIO70" s="138"/>
      <c r="JIP70" s="138"/>
      <c r="JIQ70" s="138"/>
      <c r="JIR70" s="138"/>
      <c r="JIS70" s="138"/>
      <c r="JIT70" s="138"/>
      <c r="JIU70" s="138"/>
      <c r="JIV70" s="138"/>
      <c r="JIW70" s="138"/>
      <c r="JIX70" s="138"/>
      <c r="JIY70" s="138"/>
      <c r="JIZ70" s="138"/>
      <c r="JJA70" s="138"/>
      <c r="JJB70" s="138"/>
      <c r="JJC70" s="138"/>
      <c r="JJD70" s="138"/>
      <c r="JJE70" s="138"/>
      <c r="JJF70" s="138"/>
      <c r="JJG70" s="138"/>
      <c r="JJH70" s="138"/>
      <c r="JJI70" s="138"/>
      <c r="JJJ70" s="138"/>
      <c r="JJK70" s="138"/>
      <c r="JJL70" s="138"/>
      <c r="JJM70" s="138"/>
      <c r="JJN70" s="138"/>
      <c r="JJO70" s="138"/>
      <c r="JJP70" s="138"/>
      <c r="JJQ70" s="138"/>
      <c r="JJR70" s="138"/>
      <c r="JJS70" s="138"/>
      <c r="JJT70" s="138"/>
      <c r="JJU70" s="138"/>
      <c r="JJV70" s="138"/>
      <c r="JJW70" s="138"/>
      <c r="JJX70" s="138"/>
      <c r="JJY70" s="138"/>
      <c r="JJZ70" s="138"/>
      <c r="JKA70" s="138"/>
      <c r="JKB70" s="138"/>
      <c r="JKC70" s="138"/>
      <c r="JKD70" s="138"/>
      <c r="JKE70" s="138"/>
      <c r="JKF70" s="138"/>
      <c r="JKG70" s="138"/>
      <c r="JKH70" s="138"/>
      <c r="JKI70" s="138"/>
      <c r="JKJ70" s="138"/>
      <c r="JKK70" s="138"/>
      <c r="JKL70" s="138"/>
      <c r="JKM70" s="138"/>
      <c r="JKN70" s="138"/>
      <c r="JKO70" s="138"/>
      <c r="JKP70" s="138"/>
      <c r="JKQ70" s="138"/>
      <c r="JKR70" s="138"/>
      <c r="JKS70" s="138"/>
      <c r="JKT70" s="138"/>
      <c r="JKU70" s="138"/>
      <c r="JKV70" s="138"/>
      <c r="JKW70" s="138"/>
      <c r="JKX70" s="138"/>
      <c r="JKY70" s="138"/>
      <c r="JKZ70" s="138"/>
      <c r="JLA70" s="138"/>
      <c r="JLB70" s="138"/>
      <c r="JLC70" s="138"/>
      <c r="JLD70" s="138"/>
      <c r="JLE70" s="138"/>
      <c r="JLF70" s="138"/>
      <c r="JLG70" s="138"/>
      <c r="JLH70" s="138"/>
      <c r="JLI70" s="138"/>
      <c r="JLJ70" s="138"/>
      <c r="JLK70" s="138"/>
      <c r="JLL70" s="138"/>
      <c r="JLM70" s="138"/>
      <c r="JLN70" s="138"/>
      <c r="JLO70" s="138"/>
      <c r="JLP70" s="138"/>
      <c r="JLQ70" s="138"/>
      <c r="JLR70" s="138"/>
      <c r="JLS70" s="138"/>
      <c r="JLT70" s="138"/>
      <c r="JLU70" s="138"/>
      <c r="JLV70" s="138"/>
      <c r="JLW70" s="138"/>
      <c r="JLX70" s="138"/>
      <c r="JLY70" s="138"/>
      <c r="JLZ70" s="138"/>
      <c r="JMA70" s="138"/>
      <c r="JMB70" s="138"/>
      <c r="JMC70" s="138"/>
      <c r="JMD70" s="138"/>
      <c r="JME70" s="138"/>
      <c r="JMF70" s="138"/>
      <c r="JMG70" s="138"/>
      <c r="JMH70" s="138"/>
      <c r="JMI70" s="138"/>
      <c r="JMJ70" s="138"/>
      <c r="JMK70" s="138"/>
      <c r="JML70" s="138"/>
      <c r="JMM70" s="138"/>
      <c r="JMN70" s="138"/>
      <c r="JMO70" s="138"/>
      <c r="JMP70" s="138"/>
      <c r="JMQ70" s="138"/>
      <c r="JMR70" s="138"/>
      <c r="JMS70" s="138"/>
      <c r="JMT70" s="138"/>
      <c r="JMU70" s="138"/>
      <c r="JMV70" s="138"/>
      <c r="JMW70" s="138"/>
      <c r="JMX70" s="138"/>
      <c r="JMY70" s="138"/>
      <c r="JMZ70" s="138"/>
      <c r="JNA70" s="138"/>
      <c r="JNB70" s="138"/>
      <c r="JNC70" s="138"/>
      <c r="JND70" s="138"/>
      <c r="JNE70" s="138"/>
      <c r="JNF70" s="138"/>
      <c r="JNG70" s="138"/>
      <c r="JNH70" s="138"/>
      <c r="JNI70" s="138"/>
      <c r="JNJ70" s="138"/>
      <c r="JNK70" s="138"/>
      <c r="JNL70" s="138"/>
      <c r="JNM70" s="138"/>
      <c r="JNN70" s="138"/>
      <c r="JNO70" s="138"/>
      <c r="JNP70" s="138"/>
      <c r="JNQ70" s="138"/>
      <c r="JNR70" s="138"/>
      <c r="JNS70" s="138"/>
      <c r="JNT70" s="138"/>
      <c r="JNU70" s="138"/>
      <c r="JNV70" s="138"/>
      <c r="JNW70" s="138"/>
      <c r="JNX70" s="138"/>
      <c r="JNY70" s="138"/>
      <c r="JNZ70" s="138"/>
      <c r="JOA70" s="138"/>
      <c r="JOB70" s="138"/>
      <c r="JOC70" s="138"/>
      <c r="JOD70" s="138"/>
      <c r="JOE70" s="138"/>
      <c r="JOF70" s="138"/>
      <c r="JOG70" s="138"/>
      <c r="JOH70" s="138"/>
      <c r="JOI70" s="138"/>
      <c r="JOJ70" s="138"/>
      <c r="JOK70" s="138"/>
      <c r="JOL70" s="138"/>
      <c r="JOM70" s="138"/>
      <c r="JON70" s="138"/>
      <c r="JOO70" s="138"/>
      <c r="JOP70" s="138"/>
      <c r="JOQ70" s="138"/>
      <c r="JOR70" s="138"/>
      <c r="JOS70" s="138"/>
      <c r="JOT70" s="138"/>
      <c r="JOU70" s="138"/>
      <c r="JOV70" s="138"/>
      <c r="JOW70" s="138"/>
      <c r="JOX70" s="138"/>
      <c r="JOY70" s="138"/>
      <c r="JOZ70" s="138"/>
      <c r="JPA70" s="138"/>
      <c r="JPB70" s="138"/>
      <c r="JPC70" s="138"/>
      <c r="JPD70" s="138"/>
      <c r="JPE70" s="138"/>
      <c r="JPF70" s="138"/>
      <c r="JPG70" s="138"/>
      <c r="JPH70" s="138"/>
      <c r="JPI70" s="138"/>
      <c r="JPJ70" s="138"/>
      <c r="JPK70" s="138"/>
      <c r="JPL70" s="138"/>
      <c r="JPM70" s="138"/>
      <c r="JPN70" s="138"/>
      <c r="JPO70" s="138"/>
      <c r="JPP70" s="138"/>
      <c r="JPQ70" s="138"/>
      <c r="JPR70" s="138"/>
      <c r="JPS70" s="138"/>
      <c r="JPT70" s="138"/>
      <c r="JPU70" s="138"/>
      <c r="JPV70" s="138"/>
      <c r="JPW70" s="138"/>
      <c r="JPX70" s="138"/>
      <c r="JPY70" s="138"/>
      <c r="JPZ70" s="138"/>
      <c r="JQA70" s="138"/>
      <c r="JQB70" s="138"/>
      <c r="JQC70" s="138"/>
      <c r="JQD70" s="138"/>
      <c r="JQE70" s="138"/>
      <c r="JQF70" s="138"/>
      <c r="JQG70" s="138"/>
      <c r="JQH70" s="138"/>
      <c r="JQI70" s="138"/>
      <c r="JQJ70" s="138"/>
      <c r="JQK70" s="138"/>
      <c r="JQL70" s="138"/>
      <c r="JQM70" s="138"/>
      <c r="JQN70" s="138"/>
      <c r="JQO70" s="138"/>
      <c r="JQP70" s="138"/>
      <c r="JQQ70" s="138"/>
      <c r="JQR70" s="138"/>
      <c r="JQS70" s="138"/>
      <c r="JQT70" s="138"/>
      <c r="JQU70" s="138"/>
      <c r="JQV70" s="138"/>
      <c r="JQW70" s="138"/>
      <c r="JQX70" s="138"/>
      <c r="JQY70" s="138"/>
      <c r="JQZ70" s="138"/>
      <c r="JRA70" s="138"/>
      <c r="JRB70" s="138"/>
      <c r="JRC70" s="138"/>
      <c r="JRD70" s="138"/>
      <c r="JRE70" s="138"/>
      <c r="JRF70" s="138"/>
      <c r="JRG70" s="138"/>
      <c r="JRH70" s="138"/>
      <c r="JRI70" s="138"/>
      <c r="JRJ70" s="138"/>
      <c r="JRK70" s="138"/>
      <c r="JRL70" s="138"/>
      <c r="JRM70" s="138"/>
      <c r="JRN70" s="138"/>
      <c r="JRO70" s="138"/>
      <c r="JRP70" s="138"/>
      <c r="JRQ70" s="138"/>
      <c r="JRR70" s="138"/>
      <c r="JRS70" s="138"/>
      <c r="JRT70" s="138"/>
      <c r="JRU70" s="138"/>
      <c r="JRV70" s="138"/>
      <c r="JRW70" s="138"/>
      <c r="JRX70" s="138"/>
      <c r="JRY70" s="138"/>
      <c r="JRZ70" s="138"/>
      <c r="JSA70" s="138"/>
      <c r="JSB70" s="138"/>
      <c r="JSC70" s="138"/>
      <c r="JSD70" s="138"/>
      <c r="JSE70" s="138"/>
      <c r="JSF70" s="138"/>
      <c r="JSG70" s="138"/>
      <c r="JSH70" s="138"/>
      <c r="JSI70" s="138"/>
      <c r="JSJ70" s="138"/>
      <c r="JSK70" s="138"/>
      <c r="JSL70" s="138"/>
      <c r="JSM70" s="138"/>
      <c r="JSN70" s="138"/>
      <c r="JSO70" s="138"/>
      <c r="JSP70" s="138"/>
      <c r="JSQ70" s="138"/>
      <c r="JSR70" s="138"/>
      <c r="JSS70" s="138"/>
      <c r="JST70" s="138"/>
      <c r="JSU70" s="138"/>
      <c r="JSV70" s="138"/>
      <c r="JSW70" s="138"/>
      <c r="JSX70" s="138"/>
      <c r="JSY70" s="138"/>
      <c r="JSZ70" s="138"/>
      <c r="JTA70" s="138"/>
      <c r="JTB70" s="138"/>
      <c r="JTC70" s="138"/>
      <c r="JTD70" s="138"/>
      <c r="JTE70" s="138"/>
      <c r="JTF70" s="138"/>
      <c r="JTG70" s="138"/>
      <c r="JTH70" s="138"/>
      <c r="JTI70" s="138"/>
      <c r="JTJ70" s="138"/>
      <c r="JTK70" s="138"/>
      <c r="JTL70" s="138"/>
      <c r="JTM70" s="138"/>
      <c r="JTN70" s="138"/>
      <c r="JTO70" s="138"/>
      <c r="JTP70" s="138"/>
      <c r="JTQ70" s="138"/>
      <c r="JTR70" s="138"/>
      <c r="JTS70" s="138"/>
      <c r="JTT70" s="138"/>
      <c r="JTU70" s="138"/>
      <c r="JTV70" s="138"/>
      <c r="JTW70" s="138"/>
      <c r="JTX70" s="138"/>
      <c r="JTY70" s="138"/>
      <c r="JTZ70" s="138"/>
      <c r="JUA70" s="138"/>
      <c r="JUB70" s="138"/>
      <c r="JUC70" s="138"/>
      <c r="JUD70" s="138"/>
      <c r="JUE70" s="138"/>
      <c r="JUF70" s="138"/>
      <c r="JUG70" s="138"/>
      <c r="JUH70" s="138"/>
      <c r="JUI70" s="138"/>
      <c r="JUJ70" s="138"/>
      <c r="JUK70" s="138"/>
      <c r="JUL70" s="138"/>
      <c r="JUM70" s="138"/>
      <c r="JUN70" s="138"/>
      <c r="JUO70" s="138"/>
      <c r="JUP70" s="138"/>
      <c r="JUQ70" s="138"/>
      <c r="JUR70" s="138"/>
      <c r="JUS70" s="138"/>
      <c r="JUT70" s="138"/>
      <c r="JUU70" s="138"/>
      <c r="JUV70" s="138"/>
      <c r="JUW70" s="138"/>
      <c r="JUX70" s="138"/>
      <c r="JUY70" s="138"/>
      <c r="JUZ70" s="138"/>
      <c r="JVA70" s="138"/>
      <c r="JVB70" s="138"/>
      <c r="JVC70" s="138"/>
      <c r="JVD70" s="138"/>
      <c r="JVE70" s="138"/>
      <c r="JVF70" s="138"/>
      <c r="JVG70" s="138"/>
      <c r="JVH70" s="138"/>
      <c r="JVI70" s="138"/>
      <c r="JVJ70" s="138"/>
      <c r="JVK70" s="138"/>
      <c r="JVL70" s="138"/>
      <c r="JVM70" s="138"/>
      <c r="JVN70" s="138"/>
      <c r="JVO70" s="138"/>
      <c r="JVP70" s="138"/>
      <c r="JVQ70" s="138"/>
      <c r="JVR70" s="138"/>
      <c r="JVS70" s="138"/>
      <c r="JVT70" s="138"/>
      <c r="JVU70" s="138"/>
      <c r="JVV70" s="138"/>
      <c r="JVW70" s="138"/>
      <c r="JVX70" s="138"/>
      <c r="JVY70" s="138"/>
      <c r="JVZ70" s="138"/>
      <c r="JWA70" s="138"/>
      <c r="JWB70" s="138"/>
      <c r="JWC70" s="138"/>
      <c r="JWD70" s="138"/>
      <c r="JWE70" s="138"/>
      <c r="JWF70" s="138"/>
      <c r="JWG70" s="138"/>
      <c r="JWH70" s="138"/>
      <c r="JWI70" s="138"/>
      <c r="JWJ70" s="138"/>
      <c r="JWK70" s="138"/>
      <c r="JWL70" s="138"/>
      <c r="JWM70" s="138"/>
      <c r="JWN70" s="138"/>
      <c r="JWO70" s="138"/>
      <c r="JWP70" s="138"/>
      <c r="JWQ70" s="138"/>
      <c r="JWR70" s="138"/>
      <c r="JWS70" s="138"/>
      <c r="JWT70" s="138"/>
      <c r="JWU70" s="138"/>
      <c r="JWV70" s="138"/>
      <c r="JWW70" s="138"/>
      <c r="JWX70" s="138"/>
      <c r="JWY70" s="138"/>
      <c r="JWZ70" s="138"/>
      <c r="JXA70" s="138"/>
      <c r="JXB70" s="138"/>
      <c r="JXC70" s="138"/>
      <c r="JXD70" s="138"/>
      <c r="JXE70" s="138"/>
      <c r="JXF70" s="138"/>
      <c r="JXG70" s="138"/>
      <c r="JXH70" s="138"/>
      <c r="JXI70" s="138"/>
      <c r="JXJ70" s="138"/>
      <c r="JXK70" s="138"/>
      <c r="JXL70" s="138"/>
      <c r="JXM70" s="138"/>
      <c r="JXN70" s="138"/>
      <c r="JXO70" s="138"/>
      <c r="JXP70" s="138"/>
      <c r="JXQ70" s="138"/>
      <c r="JXR70" s="138"/>
      <c r="JXS70" s="138"/>
      <c r="JXT70" s="138"/>
      <c r="JXU70" s="138"/>
      <c r="JXV70" s="138"/>
      <c r="JXW70" s="138"/>
      <c r="JXX70" s="138"/>
      <c r="JXY70" s="138"/>
      <c r="JXZ70" s="138"/>
      <c r="JYA70" s="138"/>
      <c r="JYB70" s="138"/>
      <c r="JYC70" s="138"/>
      <c r="JYD70" s="138"/>
      <c r="JYE70" s="138"/>
      <c r="JYF70" s="138"/>
      <c r="JYG70" s="138"/>
      <c r="JYH70" s="138"/>
      <c r="JYI70" s="138"/>
      <c r="JYJ70" s="138"/>
      <c r="JYK70" s="138"/>
      <c r="JYL70" s="138"/>
      <c r="JYM70" s="138"/>
      <c r="JYN70" s="138"/>
      <c r="JYO70" s="138"/>
      <c r="JYP70" s="138"/>
      <c r="JYQ70" s="138"/>
      <c r="JYR70" s="138"/>
      <c r="JYS70" s="138"/>
      <c r="JYT70" s="138"/>
      <c r="JYU70" s="138"/>
      <c r="JYV70" s="138"/>
      <c r="JYW70" s="138"/>
      <c r="JYX70" s="138"/>
      <c r="JYY70" s="138"/>
      <c r="JYZ70" s="138"/>
      <c r="JZA70" s="138"/>
      <c r="JZB70" s="138"/>
      <c r="JZC70" s="138"/>
      <c r="JZD70" s="138"/>
      <c r="JZE70" s="138"/>
      <c r="JZF70" s="138"/>
      <c r="JZG70" s="138"/>
      <c r="JZH70" s="138"/>
      <c r="JZI70" s="138"/>
      <c r="JZJ70" s="138"/>
      <c r="JZK70" s="138"/>
      <c r="JZL70" s="138"/>
      <c r="JZM70" s="138"/>
      <c r="JZN70" s="138"/>
      <c r="JZO70" s="138"/>
      <c r="JZP70" s="138"/>
      <c r="JZQ70" s="138"/>
      <c r="JZR70" s="138"/>
      <c r="JZS70" s="138"/>
      <c r="JZT70" s="138"/>
      <c r="JZU70" s="138"/>
      <c r="JZV70" s="138"/>
      <c r="JZW70" s="138"/>
      <c r="JZX70" s="138"/>
      <c r="JZY70" s="138"/>
      <c r="JZZ70" s="138"/>
      <c r="KAA70" s="138"/>
      <c r="KAB70" s="138"/>
      <c r="KAC70" s="138"/>
      <c r="KAD70" s="138"/>
      <c r="KAE70" s="138"/>
      <c r="KAF70" s="138"/>
      <c r="KAG70" s="138"/>
      <c r="KAH70" s="138"/>
      <c r="KAI70" s="138"/>
      <c r="KAJ70" s="138"/>
      <c r="KAK70" s="138"/>
      <c r="KAL70" s="138"/>
      <c r="KAM70" s="138"/>
      <c r="KAN70" s="138"/>
      <c r="KAO70" s="138"/>
      <c r="KAP70" s="138"/>
      <c r="KAQ70" s="138"/>
      <c r="KAR70" s="138"/>
      <c r="KAS70" s="138"/>
      <c r="KAT70" s="138"/>
      <c r="KAU70" s="138"/>
      <c r="KAV70" s="138"/>
      <c r="KAW70" s="138"/>
      <c r="KAX70" s="138"/>
      <c r="KAY70" s="138"/>
      <c r="KAZ70" s="138"/>
      <c r="KBA70" s="138"/>
      <c r="KBB70" s="138"/>
      <c r="KBC70" s="138"/>
      <c r="KBD70" s="138"/>
      <c r="KBE70" s="138"/>
      <c r="KBF70" s="138"/>
      <c r="KBG70" s="138"/>
      <c r="KBH70" s="138"/>
      <c r="KBI70" s="138"/>
      <c r="KBJ70" s="138"/>
      <c r="KBK70" s="138"/>
      <c r="KBL70" s="138"/>
      <c r="KBM70" s="138"/>
      <c r="KBN70" s="138"/>
      <c r="KBO70" s="138"/>
      <c r="KBP70" s="138"/>
      <c r="KBQ70" s="138"/>
      <c r="KBR70" s="138"/>
      <c r="KBS70" s="138"/>
      <c r="KBT70" s="138"/>
      <c r="KBU70" s="138"/>
      <c r="KBV70" s="138"/>
      <c r="KBW70" s="138"/>
      <c r="KBX70" s="138"/>
      <c r="KBY70" s="138"/>
      <c r="KBZ70" s="138"/>
      <c r="KCA70" s="138"/>
      <c r="KCB70" s="138"/>
      <c r="KCC70" s="138"/>
      <c r="KCD70" s="138"/>
      <c r="KCE70" s="138"/>
      <c r="KCF70" s="138"/>
      <c r="KCG70" s="138"/>
      <c r="KCH70" s="138"/>
      <c r="KCI70" s="138"/>
      <c r="KCJ70" s="138"/>
      <c r="KCK70" s="138"/>
      <c r="KCL70" s="138"/>
      <c r="KCM70" s="138"/>
      <c r="KCN70" s="138"/>
      <c r="KCO70" s="138"/>
      <c r="KCP70" s="138"/>
      <c r="KCQ70" s="138"/>
      <c r="KCR70" s="138"/>
      <c r="KCS70" s="138"/>
      <c r="KCT70" s="138"/>
      <c r="KCU70" s="138"/>
      <c r="KCV70" s="138"/>
      <c r="KCW70" s="138"/>
      <c r="KCX70" s="138"/>
      <c r="KCY70" s="138"/>
      <c r="KCZ70" s="138"/>
      <c r="KDA70" s="138"/>
      <c r="KDB70" s="138"/>
      <c r="KDC70" s="138"/>
      <c r="KDD70" s="138"/>
      <c r="KDE70" s="138"/>
      <c r="KDF70" s="138"/>
      <c r="KDG70" s="138"/>
      <c r="KDH70" s="138"/>
      <c r="KDI70" s="138"/>
      <c r="KDJ70" s="138"/>
      <c r="KDK70" s="138"/>
      <c r="KDL70" s="138"/>
      <c r="KDM70" s="138"/>
      <c r="KDN70" s="138"/>
      <c r="KDO70" s="138"/>
      <c r="KDP70" s="138"/>
      <c r="KDQ70" s="138"/>
      <c r="KDR70" s="138"/>
      <c r="KDS70" s="138"/>
      <c r="KDT70" s="138"/>
      <c r="KDU70" s="138"/>
      <c r="KDV70" s="138"/>
      <c r="KDW70" s="138"/>
      <c r="KDX70" s="138"/>
      <c r="KDY70" s="138"/>
      <c r="KDZ70" s="138"/>
      <c r="KEA70" s="138"/>
      <c r="KEB70" s="138"/>
      <c r="KEC70" s="138"/>
      <c r="KED70" s="138"/>
      <c r="KEE70" s="138"/>
      <c r="KEF70" s="138"/>
      <c r="KEG70" s="138"/>
      <c r="KEH70" s="138"/>
      <c r="KEI70" s="138"/>
      <c r="KEJ70" s="138"/>
      <c r="KEK70" s="138"/>
      <c r="KEL70" s="138"/>
      <c r="KEM70" s="138"/>
      <c r="KEN70" s="138"/>
      <c r="KEO70" s="138"/>
      <c r="KEP70" s="138"/>
      <c r="KEQ70" s="138"/>
      <c r="KER70" s="138"/>
      <c r="KES70" s="138"/>
      <c r="KET70" s="138"/>
      <c r="KEU70" s="138"/>
      <c r="KEV70" s="138"/>
      <c r="KEW70" s="138"/>
      <c r="KEX70" s="138"/>
      <c r="KEY70" s="138"/>
      <c r="KEZ70" s="138"/>
      <c r="KFA70" s="138"/>
      <c r="KFB70" s="138"/>
      <c r="KFC70" s="138"/>
      <c r="KFD70" s="138"/>
      <c r="KFE70" s="138"/>
      <c r="KFF70" s="138"/>
      <c r="KFG70" s="138"/>
      <c r="KFH70" s="138"/>
      <c r="KFI70" s="138"/>
      <c r="KFJ70" s="138"/>
      <c r="KFK70" s="138"/>
      <c r="KFL70" s="138"/>
      <c r="KFM70" s="138"/>
      <c r="KFN70" s="138"/>
      <c r="KFO70" s="138"/>
      <c r="KFP70" s="138"/>
      <c r="KFQ70" s="138"/>
      <c r="KFR70" s="138"/>
      <c r="KFS70" s="138"/>
      <c r="KFT70" s="138"/>
      <c r="KFU70" s="138"/>
      <c r="KFV70" s="138"/>
      <c r="KFW70" s="138"/>
      <c r="KFX70" s="138"/>
      <c r="KFY70" s="138"/>
      <c r="KFZ70" s="138"/>
      <c r="KGA70" s="138"/>
      <c r="KGB70" s="138"/>
      <c r="KGC70" s="138"/>
      <c r="KGD70" s="138"/>
      <c r="KGE70" s="138"/>
      <c r="KGF70" s="138"/>
      <c r="KGG70" s="138"/>
      <c r="KGH70" s="138"/>
      <c r="KGI70" s="138"/>
      <c r="KGJ70" s="138"/>
      <c r="KGK70" s="138"/>
      <c r="KGL70" s="138"/>
      <c r="KGM70" s="138"/>
      <c r="KGN70" s="138"/>
      <c r="KGO70" s="138"/>
      <c r="KGP70" s="138"/>
      <c r="KGQ70" s="138"/>
      <c r="KGR70" s="138"/>
      <c r="KGS70" s="138"/>
      <c r="KGT70" s="138"/>
      <c r="KGU70" s="138"/>
      <c r="KGV70" s="138"/>
      <c r="KGW70" s="138"/>
      <c r="KGX70" s="138"/>
      <c r="KGY70" s="138"/>
      <c r="KGZ70" s="138"/>
      <c r="KHA70" s="138"/>
      <c r="KHB70" s="138"/>
      <c r="KHC70" s="138"/>
      <c r="KHD70" s="138"/>
      <c r="KHE70" s="138"/>
      <c r="KHF70" s="138"/>
      <c r="KHG70" s="138"/>
      <c r="KHH70" s="138"/>
      <c r="KHI70" s="138"/>
      <c r="KHJ70" s="138"/>
      <c r="KHK70" s="138"/>
      <c r="KHL70" s="138"/>
      <c r="KHM70" s="138"/>
      <c r="KHN70" s="138"/>
      <c r="KHO70" s="138"/>
      <c r="KHP70" s="138"/>
      <c r="KHQ70" s="138"/>
      <c r="KHR70" s="138"/>
      <c r="KHS70" s="138"/>
      <c r="KHT70" s="138"/>
      <c r="KHU70" s="138"/>
      <c r="KHV70" s="138"/>
      <c r="KHW70" s="138"/>
      <c r="KHX70" s="138"/>
      <c r="KHY70" s="138"/>
      <c r="KHZ70" s="138"/>
      <c r="KIA70" s="138"/>
      <c r="KIB70" s="138"/>
      <c r="KIC70" s="138"/>
      <c r="KID70" s="138"/>
      <c r="KIE70" s="138"/>
      <c r="KIF70" s="138"/>
      <c r="KIG70" s="138"/>
      <c r="KIH70" s="138"/>
      <c r="KII70" s="138"/>
      <c r="KIJ70" s="138"/>
      <c r="KIK70" s="138"/>
      <c r="KIL70" s="138"/>
      <c r="KIM70" s="138"/>
      <c r="KIN70" s="138"/>
      <c r="KIO70" s="138"/>
      <c r="KIP70" s="138"/>
      <c r="KIQ70" s="138"/>
      <c r="KIR70" s="138"/>
      <c r="KIS70" s="138"/>
      <c r="KIT70" s="138"/>
      <c r="KIU70" s="138"/>
      <c r="KIV70" s="138"/>
      <c r="KIW70" s="138"/>
      <c r="KIX70" s="138"/>
      <c r="KIY70" s="138"/>
      <c r="KIZ70" s="138"/>
      <c r="KJA70" s="138"/>
      <c r="KJB70" s="138"/>
      <c r="KJC70" s="138"/>
      <c r="KJD70" s="138"/>
      <c r="KJE70" s="138"/>
      <c r="KJF70" s="138"/>
      <c r="KJG70" s="138"/>
      <c r="KJH70" s="138"/>
      <c r="KJI70" s="138"/>
      <c r="KJJ70" s="138"/>
      <c r="KJK70" s="138"/>
      <c r="KJL70" s="138"/>
      <c r="KJM70" s="138"/>
      <c r="KJN70" s="138"/>
      <c r="KJO70" s="138"/>
      <c r="KJP70" s="138"/>
      <c r="KJQ70" s="138"/>
      <c r="KJR70" s="138"/>
      <c r="KJS70" s="138"/>
      <c r="KJT70" s="138"/>
      <c r="KJU70" s="138"/>
      <c r="KJV70" s="138"/>
      <c r="KJW70" s="138"/>
      <c r="KJX70" s="138"/>
      <c r="KJY70" s="138"/>
      <c r="KJZ70" s="138"/>
      <c r="KKA70" s="138"/>
      <c r="KKB70" s="138"/>
      <c r="KKC70" s="138"/>
      <c r="KKD70" s="138"/>
      <c r="KKE70" s="138"/>
      <c r="KKF70" s="138"/>
      <c r="KKG70" s="138"/>
      <c r="KKH70" s="138"/>
      <c r="KKI70" s="138"/>
      <c r="KKJ70" s="138"/>
      <c r="KKK70" s="138"/>
      <c r="KKL70" s="138"/>
      <c r="KKM70" s="138"/>
      <c r="KKN70" s="138"/>
      <c r="KKO70" s="138"/>
      <c r="KKP70" s="138"/>
      <c r="KKQ70" s="138"/>
      <c r="KKR70" s="138"/>
      <c r="KKS70" s="138"/>
      <c r="KKT70" s="138"/>
      <c r="KKU70" s="138"/>
      <c r="KKV70" s="138"/>
      <c r="KKW70" s="138"/>
      <c r="KKX70" s="138"/>
      <c r="KKY70" s="138"/>
      <c r="KKZ70" s="138"/>
      <c r="KLA70" s="138"/>
      <c r="KLB70" s="138"/>
      <c r="KLC70" s="138"/>
      <c r="KLD70" s="138"/>
      <c r="KLE70" s="138"/>
      <c r="KLF70" s="138"/>
      <c r="KLG70" s="138"/>
      <c r="KLH70" s="138"/>
      <c r="KLI70" s="138"/>
      <c r="KLJ70" s="138"/>
      <c r="KLK70" s="138"/>
      <c r="KLL70" s="138"/>
      <c r="KLM70" s="138"/>
      <c r="KLN70" s="138"/>
      <c r="KLO70" s="138"/>
      <c r="KLP70" s="138"/>
      <c r="KLQ70" s="138"/>
      <c r="KLR70" s="138"/>
      <c r="KLS70" s="138"/>
      <c r="KLT70" s="138"/>
      <c r="KLU70" s="138"/>
      <c r="KLV70" s="138"/>
      <c r="KLW70" s="138"/>
      <c r="KLX70" s="138"/>
      <c r="KLY70" s="138"/>
      <c r="KLZ70" s="138"/>
      <c r="KMA70" s="138"/>
      <c r="KMB70" s="138"/>
      <c r="KMC70" s="138"/>
      <c r="KMD70" s="138"/>
      <c r="KME70" s="138"/>
      <c r="KMF70" s="138"/>
      <c r="KMG70" s="138"/>
      <c r="KMH70" s="138"/>
      <c r="KMI70" s="138"/>
      <c r="KMJ70" s="138"/>
      <c r="KMK70" s="138"/>
      <c r="KML70" s="138"/>
      <c r="KMM70" s="138"/>
      <c r="KMN70" s="138"/>
      <c r="KMO70" s="138"/>
      <c r="KMP70" s="138"/>
      <c r="KMQ70" s="138"/>
      <c r="KMR70" s="138"/>
      <c r="KMS70" s="138"/>
      <c r="KMT70" s="138"/>
      <c r="KMU70" s="138"/>
      <c r="KMV70" s="138"/>
      <c r="KMW70" s="138"/>
      <c r="KMX70" s="138"/>
      <c r="KMY70" s="138"/>
      <c r="KMZ70" s="138"/>
      <c r="KNA70" s="138"/>
      <c r="KNB70" s="138"/>
      <c r="KNC70" s="138"/>
      <c r="KND70" s="138"/>
      <c r="KNE70" s="138"/>
      <c r="KNF70" s="138"/>
      <c r="KNG70" s="138"/>
      <c r="KNH70" s="138"/>
      <c r="KNI70" s="138"/>
      <c r="KNJ70" s="138"/>
      <c r="KNK70" s="138"/>
      <c r="KNL70" s="138"/>
      <c r="KNM70" s="138"/>
      <c r="KNN70" s="138"/>
      <c r="KNO70" s="138"/>
      <c r="KNP70" s="138"/>
      <c r="KNQ70" s="138"/>
      <c r="KNR70" s="138"/>
      <c r="KNS70" s="138"/>
      <c r="KNT70" s="138"/>
      <c r="KNU70" s="138"/>
      <c r="KNV70" s="138"/>
      <c r="KNW70" s="138"/>
      <c r="KNX70" s="138"/>
      <c r="KNY70" s="138"/>
      <c r="KNZ70" s="138"/>
      <c r="KOA70" s="138"/>
      <c r="KOB70" s="138"/>
      <c r="KOC70" s="138"/>
      <c r="KOD70" s="138"/>
      <c r="KOE70" s="138"/>
      <c r="KOF70" s="138"/>
      <c r="KOG70" s="138"/>
      <c r="KOH70" s="138"/>
      <c r="KOI70" s="138"/>
      <c r="KOJ70" s="138"/>
      <c r="KOK70" s="138"/>
      <c r="KOL70" s="138"/>
      <c r="KOM70" s="138"/>
      <c r="KON70" s="138"/>
      <c r="KOO70" s="138"/>
      <c r="KOP70" s="138"/>
      <c r="KOQ70" s="138"/>
      <c r="KOR70" s="138"/>
      <c r="KOS70" s="138"/>
      <c r="KOT70" s="138"/>
      <c r="KOU70" s="138"/>
      <c r="KOV70" s="138"/>
      <c r="KOW70" s="138"/>
      <c r="KOX70" s="138"/>
      <c r="KOY70" s="138"/>
      <c r="KOZ70" s="138"/>
      <c r="KPA70" s="138"/>
      <c r="KPB70" s="138"/>
      <c r="KPC70" s="138"/>
      <c r="KPD70" s="138"/>
      <c r="KPE70" s="138"/>
      <c r="KPF70" s="138"/>
      <c r="KPG70" s="138"/>
      <c r="KPH70" s="138"/>
      <c r="KPI70" s="138"/>
      <c r="KPJ70" s="138"/>
      <c r="KPK70" s="138"/>
      <c r="KPL70" s="138"/>
      <c r="KPM70" s="138"/>
      <c r="KPN70" s="138"/>
      <c r="KPO70" s="138"/>
      <c r="KPP70" s="138"/>
      <c r="KPQ70" s="138"/>
      <c r="KPR70" s="138"/>
      <c r="KPS70" s="138"/>
      <c r="KPT70" s="138"/>
      <c r="KPU70" s="138"/>
      <c r="KPV70" s="138"/>
      <c r="KPW70" s="138"/>
      <c r="KPX70" s="138"/>
      <c r="KPY70" s="138"/>
      <c r="KPZ70" s="138"/>
      <c r="KQA70" s="138"/>
      <c r="KQB70" s="138"/>
      <c r="KQC70" s="138"/>
      <c r="KQD70" s="138"/>
      <c r="KQE70" s="138"/>
      <c r="KQF70" s="138"/>
      <c r="KQG70" s="138"/>
      <c r="KQH70" s="138"/>
      <c r="KQI70" s="138"/>
      <c r="KQJ70" s="138"/>
      <c r="KQK70" s="138"/>
      <c r="KQL70" s="138"/>
      <c r="KQM70" s="138"/>
      <c r="KQN70" s="138"/>
      <c r="KQO70" s="138"/>
      <c r="KQP70" s="138"/>
      <c r="KQQ70" s="138"/>
      <c r="KQR70" s="138"/>
      <c r="KQS70" s="138"/>
      <c r="KQT70" s="138"/>
      <c r="KQU70" s="138"/>
      <c r="KQV70" s="138"/>
      <c r="KQW70" s="138"/>
      <c r="KQX70" s="138"/>
      <c r="KQY70" s="138"/>
      <c r="KQZ70" s="138"/>
      <c r="KRA70" s="138"/>
      <c r="KRB70" s="138"/>
      <c r="KRC70" s="138"/>
      <c r="KRD70" s="138"/>
      <c r="KRE70" s="138"/>
      <c r="KRF70" s="138"/>
      <c r="KRG70" s="138"/>
      <c r="KRH70" s="138"/>
      <c r="KRI70" s="138"/>
      <c r="KRJ70" s="138"/>
      <c r="KRK70" s="138"/>
      <c r="KRL70" s="138"/>
      <c r="KRM70" s="138"/>
      <c r="KRN70" s="138"/>
      <c r="KRO70" s="138"/>
      <c r="KRP70" s="138"/>
      <c r="KRQ70" s="138"/>
      <c r="KRR70" s="138"/>
      <c r="KRS70" s="138"/>
      <c r="KRT70" s="138"/>
      <c r="KRU70" s="138"/>
      <c r="KRV70" s="138"/>
      <c r="KRW70" s="138"/>
      <c r="KRX70" s="138"/>
      <c r="KRY70" s="138"/>
      <c r="KRZ70" s="138"/>
      <c r="KSA70" s="138"/>
      <c r="KSB70" s="138"/>
      <c r="KSC70" s="138"/>
      <c r="KSD70" s="138"/>
      <c r="KSE70" s="138"/>
      <c r="KSF70" s="138"/>
      <c r="KSG70" s="138"/>
      <c r="KSH70" s="138"/>
      <c r="KSI70" s="138"/>
      <c r="KSJ70" s="138"/>
      <c r="KSK70" s="138"/>
      <c r="KSL70" s="138"/>
      <c r="KSM70" s="138"/>
      <c r="KSN70" s="138"/>
      <c r="KSO70" s="138"/>
      <c r="KSP70" s="138"/>
      <c r="KSQ70" s="138"/>
      <c r="KSR70" s="138"/>
      <c r="KSS70" s="138"/>
      <c r="KST70" s="138"/>
      <c r="KSU70" s="138"/>
      <c r="KSV70" s="138"/>
      <c r="KSW70" s="138"/>
      <c r="KSX70" s="138"/>
      <c r="KSY70" s="138"/>
      <c r="KSZ70" s="138"/>
      <c r="KTA70" s="138"/>
      <c r="KTB70" s="138"/>
      <c r="KTC70" s="138"/>
      <c r="KTD70" s="138"/>
      <c r="KTE70" s="138"/>
      <c r="KTF70" s="138"/>
      <c r="KTG70" s="138"/>
      <c r="KTH70" s="138"/>
      <c r="KTI70" s="138"/>
      <c r="KTJ70" s="138"/>
      <c r="KTK70" s="138"/>
      <c r="KTL70" s="138"/>
      <c r="KTM70" s="138"/>
      <c r="KTN70" s="138"/>
      <c r="KTO70" s="138"/>
      <c r="KTP70" s="138"/>
      <c r="KTQ70" s="138"/>
      <c r="KTR70" s="138"/>
      <c r="KTS70" s="138"/>
      <c r="KTT70" s="138"/>
      <c r="KTU70" s="138"/>
      <c r="KTV70" s="138"/>
      <c r="KTW70" s="138"/>
      <c r="KTX70" s="138"/>
      <c r="KTY70" s="138"/>
      <c r="KTZ70" s="138"/>
      <c r="KUA70" s="138"/>
      <c r="KUB70" s="138"/>
      <c r="KUC70" s="138"/>
      <c r="KUD70" s="138"/>
      <c r="KUE70" s="138"/>
      <c r="KUF70" s="138"/>
      <c r="KUG70" s="138"/>
      <c r="KUH70" s="138"/>
      <c r="KUI70" s="138"/>
      <c r="KUJ70" s="138"/>
      <c r="KUK70" s="138"/>
      <c r="KUL70" s="138"/>
      <c r="KUM70" s="138"/>
      <c r="KUN70" s="138"/>
      <c r="KUO70" s="138"/>
      <c r="KUP70" s="138"/>
      <c r="KUQ70" s="138"/>
      <c r="KUR70" s="138"/>
      <c r="KUS70" s="138"/>
      <c r="KUT70" s="138"/>
      <c r="KUU70" s="138"/>
      <c r="KUV70" s="138"/>
      <c r="KUW70" s="138"/>
      <c r="KUX70" s="138"/>
      <c r="KUY70" s="138"/>
      <c r="KUZ70" s="138"/>
      <c r="KVA70" s="138"/>
      <c r="KVB70" s="138"/>
      <c r="KVC70" s="138"/>
      <c r="KVD70" s="138"/>
      <c r="KVE70" s="138"/>
      <c r="KVF70" s="138"/>
      <c r="KVG70" s="138"/>
      <c r="KVH70" s="138"/>
      <c r="KVI70" s="138"/>
      <c r="KVJ70" s="138"/>
      <c r="KVK70" s="138"/>
      <c r="KVL70" s="138"/>
      <c r="KVM70" s="138"/>
      <c r="KVN70" s="138"/>
      <c r="KVO70" s="138"/>
      <c r="KVP70" s="138"/>
      <c r="KVQ70" s="138"/>
      <c r="KVR70" s="138"/>
      <c r="KVS70" s="138"/>
      <c r="KVT70" s="138"/>
      <c r="KVU70" s="138"/>
      <c r="KVV70" s="138"/>
      <c r="KVW70" s="138"/>
      <c r="KVX70" s="138"/>
      <c r="KVY70" s="138"/>
      <c r="KVZ70" s="138"/>
      <c r="KWA70" s="138"/>
      <c r="KWB70" s="138"/>
      <c r="KWC70" s="138"/>
      <c r="KWD70" s="138"/>
      <c r="KWE70" s="138"/>
      <c r="KWF70" s="138"/>
      <c r="KWG70" s="138"/>
      <c r="KWH70" s="138"/>
      <c r="KWI70" s="138"/>
      <c r="KWJ70" s="138"/>
      <c r="KWK70" s="138"/>
      <c r="KWL70" s="138"/>
      <c r="KWM70" s="138"/>
      <c r="KWN70" s="138"/>
      <c r="KWO70" s="138"/>
      <c r="KWP70" s="138"/>
      <c r="KWQ70" s="138"/>
      <c r="KWR70" s="138"/>
      <c r="KWS70" s="138"/>
      <c r="KWT70" s="138"/>
      <c r="KWU70" s="138"/>
      <c r="KWV70" s="138"/>
      <c r="KWW70" s="138"/>
      <c r="KWX70" s="138"/>
      <c r="KWY70" s="138"/>
      <c r="KWZ70" s="138"/>
      <c r="KXA70" s="138"/>
      <c r="KXB70" s="138"/>
      <c r="KXC70" s="138"/>
      <c r="KXD70" s="138"/>
      <c r="KXE70" s="138"/>
      <c r="KXF70" s="138"/>
      <c r="KXG70" s="138"/>
      <c r="KXH70" s="138"/>
      <c r="KXI70" s="138"/>
      <c r="KXJ70" s="138"/>
      <c r="KXK70" s="138"/>
      <c r="KXL70" s="138"/>
      <c r="KXM70" s="138"/>
      <c r="KXN70" s="138"/>
      <c r="KXO70" s="138"/>
      <c r="KXP70" s="138"/>
      <c r="KXQ70" s="138"/>
      <c r="KXR70" s="138"/>
      <c r="KXS70" s="138"/>
      <c r="KXT70" s="138"/>
      <c r="KXU70" s="138"/>
      <c r="KXV70" s="138"/>
      <c r="KXW70" s="138"/>
      <c r="KXX70" s="138"/>
      <c r="KXY70" s="138"/>
      <c r="KXZ70" s="138"/>
      <c r="KYA70" s="138"/>
      <c r="KYB70" s="138"/>
      <c r="KYC70" s="138"/>
      <c r="KYD70" s="138"/>
      <c r="KYE70" s="138"/>
      <c r="KYF70" s="138"/>
      <c r="KYG70" s="138"/>
      <c r="KYH70" s="138"/>
      <c r="KYI70" s="138"/>
      <c r="KYJ70" s="138"/>
      <c r="KYK70" s="138"/>
      <c r="KYL70" s="138"/>
      <c r="KYM70" s="138"/>
      <c r="KYN70" s="138"/>
      <c r="KYO70" s="138"/>
      <c r="KYP70" s="138"/>
      <c r="KYQ70" s="138"/>
      <c r="KYR70" s="138"/>
      <c r="KYS70" s="138"/>
      <c r="KYT70" s="138"/>
      <c r="KYU70" s="138"/>
      <c r="KYV70" s="138"/>
      <c r="KYW70" s="138"/>
      <c r="KYX70" s="138"/>
      <c r="KYY70" s="138"/>
      <c r="KYZ70" s="138"/>
      <c r="KZA70" s="138"/>
      <c r="KZB70" s="138"/>
      <c r="KZC70" s="138"/>
      <c r="KZD70" s="138"/>
      <c r="KZE70" s="138"/>
      <c r="KZF70" s="138"/>
      <c r="KZG70" s="138"/>
      <c r="KZH70" s="138"/>
      <c r="KZI70" s="138"/>
      <c r="KZJ70" s="138"/>
      <c r="KZK70" s="138"/>
      <c r="KZL70" s="138"/>
      <c r="KZM70" s="138"/>
      <c r="KZN70" s="138"/>
      <c r="KZO70" s="138"/>
      <c r="KZP70" s="138"/>
      <c r="KZQ70" s="138"/>
      <c r="KZR70" s="138"/>
      <c r="KZS70" s="138"/>
      <c r="KZT70" s="138"/>
      <c r="KZU70" s="138"/>
      <c r="KZV70" s="138"/>
      <c r="KZW70" s="138"/>
      <c r="KZX70" s="138"/>
      <c r="KZY70" s="138"/>
      <c r="KZZ70" s="138"/>
      <c r="LAA70" s="138"/>
      <c r="LAB70" s="138"/>
      <c r="LAC70" s="138"/>
      <c r="LAD70" s="138"/>
      <c r="LAE70" s="138"/>
      <c r="LAF70" s="138"/>
      <c r="LAG70" s="138"/>
      <c r="LAH70" s="138"/>
      <c r="LAI70" s="138"/>
      <c r="LAJ70" s="138"/>
      <c r="LAK70" s="138"/>
      <c r="LAL70" s="138"/>
      <c r="LAM70" s="138"/>
      <c r="LAN70" s="138"/>
      <c r="LAO70" s="138"/>
      <c r="LAP70" s="138"/>
      <c r="LAQ70" s="138"/>
      <c r="LAR70" s="138"/>
      <c r="LAS70" s="138"/>
      <c r="LAT70" s="138"/>
      <c r="LAU70" s="138"/>
      <c r="LAV70" s="138"/>
      <c r="LAW70" s="138"/>
      <c r="LAX70" s="138"/>
      <c r="LAY70" s="138"/>
      <c r="LAZ70" s="138"/>
      <c r="LBA70" s="138"/>
      <c r="LBB70" s="138"/>
      <c r="LBC70" s="138"/>
      <c r="LBD70" s="138"/>
      <c r="LBE70" s="138"/>
      <c r="LBF70" s="138"/>
      <c r="LBG70" s="138"/>
      <c r="LBH70" s="138"/>
      <c r="LBI70" s="138"/>
      <c r="LBJ70" s="138"/>
      <c r="LBK70" s="138"/>
      <c r="LBL70" s="138"/>
      <c r="LBM70" s="138"/>
      <c r="LBN70" s="138"/>
      <c r="LBO70" s="138"/>
      <c r="LBP70" s="138"/>
      <c r="LBQ70" s="138"/>
      <c r="LBR70" s="138"/>
      <c r="LBS70" s="138"/>
      <c r="LBT70" s="138"/>
      <c r="LBU70" s="138"/>
      <c r="LBV70" s="138"/>
      <c r="LBW70" s="138"/>
      <c r="LBX70" s="138"/>
      <c r="LBY70" s="138"/>
      <c r="LBZ70" s="138"/>
      <c r="LCA70" s="138"/>
      <c r="LCB70" s="138"/>
      <c r="LCC70" s="138"/>
      <c r="LCD70" s="138"/>
      <c r="LCE70" s="138"/>
      <c r="LCF70" s="138"/>
      <c r="LCG70" s="138"/>
      <c r="LCH70" s="138"/>
      <c r="LCI70" s="138"/>
      <c r="LCJ70" s="138"/>
      <c r="LCK70" s="138"/>
      <c r="LCL70" s="138"/>
      <c r="LCM70" s="138"/>
      <c r="LCN70" s="138"/>
      <c r="LCO70" s="138"/>
      <c r="LCP70" s="138"/>
      <c r="LCQ70" s="138"/>
      <c r="LCR70" s="138"/>
      <c r="LCS70" s="138"/>
      <c r="LCT70" s="138"/>
      <c r="LCU70" s="138"/>
      <c r="LCV70" s="138"/>
      <c r="LCW70" s="138"/>
      <c r="LCX70" s="138"/>
      <c r="LCY70" s="138"/>
      <c r="LCZ70" s="138"/>
      <c r="LDA70" s="138"/>
      <c r="LDB70" s="138"/>
      <c r="LDC70" s="138"/>
      <c r="LDD70" s="138"/>
      <c r="LDE70" s="138"/>
      <c r="LDF70" s="138"/>
      <c r="LDG70" s="138"/>
      <c r="LDH70" s="138"/>
      <c r="LDI70" s="138"/>
      <c r="LDJ70" s="138"/>
      <c r="LDK70" s="138"/>
      <c r="LDL70" s="138"/>
      <c r="LDM70" s="138"/>
      <c r="LDN70" s="138"/>
      <c r="LDO70" s="138"/>
      <c r="LDP70" s="138"/>
      <c r="LDQ70" s="138"/>
      <c r="LDR70" s="138"/>
      <c r="LDS70" s="138"/>
      <c r="LDT70" s="138"/>
      <c r="LDU70" s="138"/>
      <c r="LDV70" s="138"/>
      <c r="LDW70" s="138"/>
      <c r="LDX70" s="138"/>
      <c r="LDY70" s="138"/>
      <c r="LDZ70" s="138"/>
      <c r="LEA70" s="138"/>
      <c r="LEB70" s="138"/>
      <c r="LEC70" s="138"/>
      <c r="LED70" s="138"/>
      <c r="LEE70" s="138"/>
      <c r="LEF70" s="138"/>
      <c r="LEG70" s="138"/>
      <c r="LEH70" s="138"/>
      <c r="LEI70" s="138"/>
      <c r="LEJ70" s="138"/>
      <c r="LEK70" s="138"/>
      <c r="LEL70" s="138"/>
      <c r="LEM70" s="138"/>
      <c r="LEN70" s="138"/>
      <c r="LEO70" s="138"/>
      <c r="LEP70" s="138"/>
      <c r="LEQ70" s="138"/>
      <c r="LER70" s="138"/>
      <c r="LES70" s="138"/>
      <c r="LET70" s="138"/>
      <c r="LEU70" s="138"/>
      <c r="LEV70" s="138"/>
      <c r="LEW70" s="138"/>
      <c r="LEX70" s="138"/>
      <c r="LEY70" s="138"/>
      <c r="LEZ70" s="138"/>
      <c r="LFA70" s="138"/>
      <c r="LFB70" s="138"/>
      <c r="LFC70" s="138"/>
      <c r="LFD70" s="138"/>
      <c r="LFE70" s="138"/>
      <c r="LFF70" s="138"/>
      <c r="LFG70" s="138"/>
      <c r="LFH70" s="138"/>
      <c r="LFI70" s="138"/>
      <c r="LFJ70" s="138"/>
      <c r="LFK70" s="138"/>
      <c r="LFL70" s="138"/>
      <c r="LFM70" s="138"/>
      <c r="LFN70" s="138"/>
      <c r="LFO70" s="138"/>
      <c r="LFP70" s="138"/>
      <c r="LFQ70" s="138"/>
      <c r="LFR70" s="138"/>
      <c r="LFS70" s="138"/>
      <c r="LFT70" s="138"/>
      <c r="LFU70" s="138"/>
      <c r="LFV70" s="138"/>
      <c r="LFW70" s="138"/>
      <c r="LFX70" s="138"/>
      <c r="LFY70" s="138"/>
      <c r="LFZ70" s="138"/>
      <c r="LGA70" s="138"/>
      <c r="LGB70" s="138"/>
      <c r="LGC70" s="138"/>
      <c r="LGD70" s="138"/>
      <c r="LGE70" s="138"/>
      <c r="LGF70" s="138"/>
      <c r="LGG70" s="138"/>
      <c r="LGH70" s="138"/>
      <c r="LGI70" s="138"/>
      <c r="LGJ70" s="138"/>
      <c r="LGK70" s="138"/>
      <c r="LGL70" s="138"/>
      <c r="LGM70" s="138"/>
      <c r="LGN70" s="138"/>
      <c r="LGO70" s="138"/>
      <c r="LGP70" s="138"/>
      <c r="LGQ70" s="138"/>
      <c r="LGR70" s="138"/>
      <c r="LGS70" s="138"/>
      <c r="LGT70" s="138"/>
      <c r="LGU70" s="138"/>
      <c r="LGV70" s="138"/>
      <c r="LGW70" s="138"/>
      <c r="LGX70" s="138"/>
      <c r="LGY70" s="138"/>
      <c r="LGZ70" s="138"/>
      <c r="LHA70" s="138"/>
      <c r="LHB70" s="138"/>
      <c r="LHC70" s="138"/>
      <c r="LHD70" s="138"/>
      <c r="LHE70" s="138"/>
      <c r="LHF70" s="138"/>
      <c r="LHG70" s="138"/>
      <c r="LHH70" s="138"/>
      <c r="LHI70" s="138"/>
      <c r="LHJ70" s="138"/>
      <c r="LHK70" s="138"/>
      <c r="LHL70" s="138"/>
      <c r="LHM70" s="138"/>
      <c r="LHN70" s="138"/>
      <c r="LHO70" s="138"/>
      <c r="LHP70" s="138"/>
      <c r="LHQ70" s="138"/>
      <c r="LHR70" s="138"/>
      <c r="LHS70" s="138"/>
      <c r="LHT70" s="138"/>
      <c r="LHU70" s="138"/>
      <c r="LHV70" s="138"/>
      <c r="LHW70" s="138"/>
      <c r="LHX70" s="138"/>
      <c r="LHY70" s="138"/>
      <c r="LHZ70" s="138"/>
      <c r="LIA70" s="138"/>
      <c r="LIB70" s="138"/>
      <c r="LIC70" s="138"/>
      <c r="LID70" s="138"/>
      <c r="LIE70" s="138"/>
      <c r="LIF70" s="138"/>
      <c r="LIG70" s="138"/>
      <c r="LIH70" s="138"/>
      <c r="LII70" s="138"/>
      <c r="LIJ70" s="138"/>
      <c r="LIK70" s="138"/>
      <c r="LIL70" s="138"/>
      <c r="LIM70" s="138"/>
      <c r="LIN70" s="138"/>
      <c r="LIO70" s="138"/>
      <c r="LIP70" s="138"/>
      <c r="LIQ70" s="138"/>
      <c r="LIR70" s="138"/>
      <c r="LIS70" s="138"/>
      <c r="LIT70" s="138"/>
      <c r="LIU70" s="138"/>
      <c r="LIV70" s="138"/>
      <c r="LIW70" s="138"/>
      <c r="LIX70" s="138"/>
      <c r="LIY70" s="138"/>
      <c r="LIZ70" s="138"/>
      <c r="LJA70" s="138"/>
      <c r="LJB70" s="138"/>
      <c r="LJC70" s="138"/>
      <c r="LJD70" s="138"/>
      <c r="LJE70" s="138"/>
      <c r="LJF70" s="138"/>
      <c r="LJG70" s="138"/>
      <c r="LJH70" s="138"/>
      <c r="LJI70" s="138"/>
      <c r="LJJ70" s="138"/>
      <c r="LJK70" s="138"/>
      <c r="LJL70" s="138"/>
      <c r="LJM70" s="138"/>
      <c r="LJN70" s="138"/>
      <c r="LJO70" s="138"/>
      <c r="LJP70" s="138"/>
      <c r="LJQ70" s="138"/>
      <c r="LJR70" s="138"/>
      <c r="LJS70" s="138"/>
      <c r="LJT70" s="138"/>
      <c r="LJU70" s="138"/>
      <c r="LJV70" s="138"/>
      <c r="LJW70" s="138"/>
      <c r="LJX70" s="138"/>
      <c r="LJY70" s="138"/>
      <c r="LJZ70" s="138"/>
      <c r="LKA70" s="138"/>
      <c r="LKB70" s="138"/>
      <c r="LKC70" s="138"/>
      <c r="LKD70" s="138"/>
      <c r="LKE70" s="138"/>
      <c r="LKF70" s="138"/>
      <c r="LKG70" s="138"/>
      <c r="LKH70" s="138"/>
      <c r="LKI70" s="138"/>
      <c r="LKJ70" s="138"/>
      <c r="LKK70" s="138"/>
      <c r="LKL70" s="138"/>
      <c r="LKM70" s="138"/>
      <c r="LKN70" s="138"/>
      <c r="LKO70" s="138"/>
      <c r="LKP70" s="138"/>
      <c r="LKQ70" s="138"/>
      <c r="LKR70" s="138"/>
      <c r="LKS70" s="138"/>
      <c r="LKT70" s="138"/>
      <c r="LKU70" s="138"/>
      <c r="LKV70" s="138"/>
      <c r="LKW70" s="138"/>
      <c r="LKX70" s="138"/>
      <c r="LKY70" s="138"/>
      <c r="LKZ70" s="138"/>
      <c r="LLA70" s="138"/>
      <c r="LLB70" s="138"/>
      <c r="LLC70" s="138"/>
      <c r="LLD70" s="138"/>
      <c r="LLE70" s="138"/>
      <c r="LLF70" s="138"/>
      <c r="LLG70" s="138"/>
      <c r="LLH70" s="138"/>
      <c r="LLI70" s="138"/>
      <c r="LLJ70" s="138"/>
      <c r="LLK70" s="138"/>
      <c r="LLL70" s="138"/>
      <c r="LLM70" s="138"/>
      <c r="LLN70" s="138"/>
      <c r="LLO70" s="138"/>
      <c r="LLP70" s="138"/>
      <c r="LLQ70" s="138"/>
      <c r="LLR70" s="138"/>
      <c r="LLS70" s="138"/>
      <c r="LLT70" s="138"/>
      <c r="LLU70" s="138"/>
      <c r="LLV70" s="138"/>
      <c r="LLW70" s="138"/>
      <c r="LLX70" s="138"/>
      <c r="LLY70" s="138"/>
      <c r="LLZ70" s="138"/>
      <c r="LMA70" s="138"/>
      <c r="LMB70" s="138"/>
      <c r="LMC70" s="138"/>
      <c r="LMD70" s="138"/>
      <c r="LME70" s="138"/>
      <c r="LMF70" s="138"/>
      <c r="LMG70" s="138"/>
      <c r="LMH70" s="138"/>
      <c r="LMI70" s="138"/>
      <c r="LMJ70" s="138"/>
      <c r="LMK70" s="138"/>
      <c r="LML70" s="138"/>
      <c r="LMM70" s="138"/>
      <c r="LMN70" s="138"/>
      <c r="LMO70" s="138"/>
      <c r="LMP70" s="138"/>
      <c r="LMQ70" s="138"/>
      <c r="LMR70" s="138"/>
      <c r="LMS70" s="138"/>
      <c r="LMT70" s="138"/>
      <c r="LMU70" s="138"/>
      <c r="LMV70" s="138"/>
      <c r="LMW70" s="138"/>
      <c r="LMX70" s="138"/>
      <c r="LMY70" s="138"/>
      <c r="LMZ70" s="138"/>
      <c r="LNA70" s="138"/>
      <c r="LNB70" s="138"/>
      <c r="LNC70" s="138"/>
      <c r="LND70" s="138"/>
      <c r="LNE70" s="138"/>
      <c r="LNF70" s="138"/>
      <c r="LNG70" s="138"/>
      <c r="LNH70" s="138"/>
      <c r="LNI70" s="138"/>
      <c r="LNJ70" s="138"/>
      <c r="LNK70" s="138"/>
      <c r="LNL70" s="138"/>
      <c r="LNM70" s="138"/>
      <c r="LNN70" s="138"/>
      <c r="LNO70" s="138"/>
      <c r="LNP70" s="138"/>
      <c r="LNQ70" s="138"/>
      <c r="LNR70" s="138"/>
      <c r="LNS70" s="138"/>
      <c r="LNT70" s="138"/>
      <c r="LNU70" s="138"/>
      <c r="LNV70" s="138"/>
      <c r="LNW70" s="138"/>
      <c r="LNX70" s="138"/>
      <c r="LNY70" s="138"/>
      <c r="LNZ70" s="138"/>
      <c r="LOA70" s="138"/>
      <c r="LOB70" s="138"/>
      <c r="LOC70" s="138"/>
      <c r="LOD70" s="138"/>
      <c r="LOE70" s="138"/>
      <c r="LOF70" s="138"/>
      <c r="LOG70" s="138"/>
      <c r="LOH70" s="138"/>
      <c r="LOI70" s="138"/>
      <c r="LOJ70" s="138"/>
      <c r="LOK70" s="138"/>
      <c r="LOL70" s="138"/>
      <c r="LOM70" s="138"/>
      <c r="LON70" s="138"/>
      <c r="LOO70" s="138"/>
      <c r="LOP70" s="138"/>
      <c r="LOQ70" s="138"/>
      <c r="LOR70" s="138"/>
      <c r="LOS70" s="138"/>
      <c r="LOT70" s="138"/>
      <c r="LOU70" s="138"/>
      <c r="LOV70" s="138"/>
      <c r="LOW70" s="138"/>
      <c r="LOX70" s="138"/>
      <c r="LOY70" s="138"/>
      <c r="LOZ70" s="138"/>
      <c r="LPA70" s="138"/>
      <c r="LPB70" s="138"/>
      <c r="LPC70" s="138"/>
      <c r="LPD70" s="138"/>
      <c r="LPE70" s="138"/>
      <c r="LPF70" s="138"/>
      <c r="LPG70" s="138"/>
      <c r="LPH70" s="138"/>
      <c r="LPI70" s="138"/>
      <c r="LPJ70" s="138"/>
      <c r="LPK70" s="138"/>
      <c r="LPL70" s="138"/>
      <c r="LPM70" s="138"/>
      <c r="LPN70" s="138"/>
      <c r="LPO70" s="138"/>
      <c r="LPP70" s="138"/>
      <c r="LPQ70" s="138"/>
      <c r="LPR70" s="138"/>
      <c r="LPS70" s="138"/>
      <c r="LPT70" s="138"/>
      <c r="LPU70" s="138"/>
      <c r="LPV70" s="138"/>
      <c r="LPW70" s="138"/>
      <c r="LPX70" s="138"/>
      <c r="LPY70" s="138"/>
      <c r="LPZ70" s="138"/>
      <c r="LQA70" s="138"/>
      <c r="LQB70" s="138"/>
      <c r="LQC70" s="138"/>
      <c r="LQD70" s="138"/>
      <c r="LQE70" s="138"/>
      <c r="LQF70" s="138"/>
      <c r="LQG70" s="138"/>
      <c r="LQH70" s="138"/>
      <c r="LQI70" s="138"/>
      <c r="LQJ70" s="138"/>
      <c r="LQK70" s="138"/>
      <c r="LQL70" s="138"/>
      <c r="LQM70" s="138"/>
      <c r="LQN70" s="138"/>
      <c r="LQO70" s="138"/>
      <c r="LQP70" s="138"/>
      <c r="LQQ70" s="138"/>
      <c r="LQR70" s="138"/>
      <c r="LQS70" s="138"/>
      <c r="LQT70" s="138"/>
      <c r="LQU70" s="138"/>
      <c r="LQV70" s="138"/>
      <c r="LQW70" s="138"/>
      <c r="LQX70" s="138"/>
      <c r="LQY70" s="138"/>
      <c r="LQZ70" s="138"/>
      <c r="LRA70" s="138"/>
      <c r="LRB70" s="138"/>
      <c r="LRC70" s="138"/>
      <c r="LRD70" s="138"/>
      <c r="LRE70" s="138"/>
      <c r="LRF70" s="138"/>
      <c r="LRG70" s="138"/>
      <c r="LRH70" s="138"/>
      <c r="LRI70" s="138"/>
      <c r="LRJ70" s="138"/>
      <c r="LRK70" s="138"/>
      <c r="LRL70" s="138"/>
      <c r="LRM70" s="138"/>
      <c r="LRN70" s="138"/>
      <c r="LRO70" s="138"/>
      <c r="LRP70" s="138"/>
      <c r="LRQ70" s="138"/>
      <c r="LRR70" s="138"/>
      <c r="LRS70" s="138"/>
      <c r="LRT70" s="138"/>
      <c r="LRU70" s="138"/>
      <c r="LRV70" s="138"/>
      <c r="LRW70" s="138"/>
      <c r="LRX70" s="138"/>
      <c r="LRY70" s="138"/>
      <c r="LRZ70" s="138"/>
      <c r="LSA70" s="138"/>
      <c r="LSB70" s="138"/>
      <c r="LSC70" s="138"/>
      <c r="LSD70" s="138"/>
      <c r="LSE70" s="138"/>
      <c r="LSF70" s="138"/>
      <c r="LSG70" s="138"/>
      <c r="LSH70" s="138"/>
      <c r="LSI70" s="138"/>
      <c r="LSJ70" s="138"/>
      <c r="LSK70" s="138"/>
      <c r="LSL70" s="138"/>
      <c r="LSM70" s="138"/>
      <c r="LSN70" s="138"/>
      <c r="LSO70" s="138"/>
      <c r="LSP70" s="138"/>
      <c r="LSQ70" s="138"/>
      <c r="LSR70" s="138"/>
      <c r="LSS70" s="138"/>
      <c r="LST70" s="138"/>
      <c r="LSU70" s="138"/>
      <c r="LSV70" s="138"/>
      <c r="LSW70" s="138"/>
      <c r="LSX70" s="138"/>
      <c r="LSY70" s="138"/>
      <c r="LSZ70" s="138"/>
      <c r="LTA70" s="138"/>
      <c r="LTB70" s="138"/>
      <c r="LTC70" s="138"/>
      <c r="LTD70" s="138"/>
      <c r="LTE70" s="138"/>
      <c r="LTF70" s="138"/>
      <c r="LTG70" s="138"/>
      <c r="LTH70" s="138"/>
      <c r="LTI70" s="138"/>
      <c r="LTJ70" s="138"/>
      <c r="LTK70" s="138"/>
      <c r="LTL70" s="138"/>
      <c r="LTM70" s="138"/>
      <c r="LTN70" s="138"/>
      <c r="LTO70" s="138"/>
      <c r="LTP70" s="138"/>
      <c r="LTQ70" s="138"/>
      <c r="LTR70" s="138"/>
      <c r="LTS70" s="138"/>
      <c r="LTT70" s="138"/>
      <c r="LTU70" s="138"/>
      <c r="LTV70" s="138"/>
      <c r="LTW70" s="138"/>
      <c r="LTX70" s="138"/>
      <c r="LTY70" s="138"/>
      <c r="LTZ70" s="138"/>
      <c r="LUA70" s="138"/>
      <c r="LUB70" s="138"/>
      <c r="LUC70" s="138"/>
      <c r="LUD70" s="138"/>
      <c r="LUE70" s="138"/>
      <c r="LUF70" s="138"/>
      <c r="LUG70" s="138"/>
      <c r="LUH70" s="138"/>
      <c r="LUI70" s="138"/>
      <c r="LUJ70" s="138"/>
      <c r="LUK70" s="138"/>
      <c r="LUL70" s="138"/>
      <c r="LUM70" s="138"/>
      <c r="LUN70" s="138"/>
      <c r="LUO70" s="138"/>
      <c r="LUP70" s="138"/>
      <c r="LUQ70" s="138"/>
      <c r="LUR70" s="138"/>
      <c r="LUS70" s="138"/>
      <c r="LUT70" s="138"/>
      <c r="LUU70" s="138"/>
      <c r="LUV70" s="138"/>
      <c r="LUW70" s="138"/>
      <c r="LUX70" s="138"/>
      <c r="LUY70" s="138"/>
      <c r="LUZ70" s="138"/>
      <c r="LVA70" s="138"/>
      <c r="LVB70" s="138"/>
      <c r="LVC70" s="138"/>
      <c r="LVD70" s="138"/>
      <c r="LVE70" s="138"/>
      <c r="LVF70" s="138"/>
      <c r="LVG70" s="138"/>
      <c r="LVH70" s="138"/>
      <c r="LVI70" s="138"/>
      <c r="LVJ70" s="138"/>
      <c r="LVK70" s="138"/>
      <c r="LVL70" s="138"/>
      <c r="LVM70" s="138"/>
      <c r="LVN70" s="138"/>
      <c r="LVO70" s="138"/>
      <c r="LVP70" s="138"/>
      <c r="LVQ70" s="138"/>
      <c r="LVR70" s="138"/>
      <c r="LVS70" s="138"/>
      <c r="LVT70" s="138"/>
      <c r="LVU70" s="138"/>
      <c r="LVV70" s="138"/>
      <c r="LVW70" s="138"/>
      <c r="LVX70" s="138"/>
      <c r="LVY70" s="138"/>
      <c r="LVZ70" s="138"/>
      <c r="LWA70" s="138"/>
      <c r="LWB70" s="138"/>
      <c r="LWC70" s="138"/>
      <c r="LWD70" s="138"/>
      <c r="LWE70" s="138"/>
      <c r="LWF70" s="138"/>
      <c r="LWG70" s="138"/>
      <c r="LWH70" s="138"/>
      <c r="LWI70" s="138"/>
      <c r="LWJ70" s="138"/>
      <c r="LWK70" s="138"/>
      <c r="LWL70" s="138"/>
      <c r="LWM70" s="138"/>
      <c r="LWN70" s="138"/>
      <c r="LWO70" s="138"/>
      <c r="LWP70" s="138"/>
      <c r="LWQ70" s="138"/>
      <c r="LWR70" s="138"/>
      <c r="LWS70" s="138"/>
      <c r="LWT70" s="138"/>
      <c r="LWU70" s="138"/>
      <c r="LWV70" s="138"/>
      <c r="LWW70" s="138"/>
      <c r="LWX70" s="138"/>
      <c r="LWY70" s="138"/>
      <c r="LWZ70" s="138"/>
      <c r="LXA70" s="138"/>
      <c r="LXB70" s="138"/>
      <c r="LXC70" s="138"/>
      <c r="LXD70" s="138"/>
      <c r="LXE70" s="138"/>
      <c r="LXF70" s="138"/>
      <c r="LXG70" s="138"/>
      <c r="LXH70" s="138"/>
      <c r="LXI70" s="138"/>
      <c r="LXJ70" s="138"/>
      <c r="LXK70" s="138"/>
      <c r="LXL70" s="138"/>
      <c r="LXM70" s="138"/>
      <c r="LXN70" s="138"/>
      <c r="LXO70" s="138"/>
      <c r="LXP70" s="138"/>
      <c r="LXQ70" s="138"/>
      <c r="LXR70" s="138"/>
      <c r="LXS70" s="138"/>
      <c r="LXT70" s="138"/>
      <c r="LXU70" s="138"/>
      <c r="LXV70" s="138"/>
      <c r="LXW70" s="138"/>
      <c r="LXX70" s="138"/>
      <c r="LXY70" s="138"/>
      <c r="LXZ70" s="138"/>
      <c r="LYA70" s="138"/>
      <c r="LYB70" s="138"/>
      <c r="LYC70" s="138"/>
      <c r="LYD70" s="138"/>
      <c r="LYE70" s="138"/>
      <c r="LYF70" s="138"/>
      <c r="LYG70" s="138"/>
      <c r="LYH70" s="138"/>
      <c r="LYI70" s="138"/>
      <c r="LYJ70" s="138"/>
      <c r="LYK70" s="138"/>
      <c r="LYL70" s="138"/>
      <c r="LYM70" s="138"/>
      <c r="LYN70" s="138"/>
      <c r="LYO70" s="138"/>
      <c r="LYP70" s="138"/>
      <c r="LYQ70" s="138"/>
      <c r="LYR70" s="138"/>
      <c r="LYS70" s="138"/>
      <c r="LYT70" s="138"/>
      <c r="LYU70" s="138"/>
      <c r="LYV70" s="138"/>
      <c r="LYW70" s="138"/>
      <c r="LYX70" s="138"/>
      <c r="LYY70" s="138"/>
      <c r="LYZ70" s="138"/>
      <c r="LZA70" s="138"/>
      <c r="LZB70" s="138"/>
      <c r="LZC70" s="138"/>
      <c r="LZD70" s="138"/>
      <c r="LZE70" s="138"/>
      <c r="LZF70" s="138"/>
      <c r="LZG70" s="138"/>
      <c r="LZH70" s="138"/>
      <c r="LZI70" s="138"/>
      <c r="LZJ70" s="138"/>
      <c r="LZK70" s="138"/>
      <c r="LZL70" s="138"/>
      <c r="LZM70" s="138"/>
      <c r="LZN70" s="138"/>
      <c r="LZO70" s="138"/>
      <c r="LZP70" s="138"/>
      <c r="LZQ70" s="138"/>
      <c r="LZR70" s="138"/>
      <c r="LZS70" s="138"/>
      <c r="LZT70" s="138"/>
      <c r="LZU70" s="138"/>
      <c r="LZV70" s="138"/>
      <c r="LZW70" s="138"/>
      <c r="LZX70" s="138"/>
      <c r="LZY70" s="138"/>
      <c r="LZZ70" s="138"/>
      <c r="MAA70" s="138"/>
      <c r="MAB70" s="138"/>
      <c r="MAC70" s="138"/>
      <c r="MAD70" s="138"/>
      <c r="MAE70" s="138"/>
      <c r="MAF70" s="138"/>
      <c r="MAG70" s="138"/>
      <c r="MAH70" s="138"/>
      <c r="MAI70" s="138"/>
      <c r="MAJ70" s="138"/>
      <c r="MAK70" s="138"/>
      <c r="MAL70" s="138"/>
      <c r="MAM70" s="138"/>
      <c r="MAN70" s="138"/>
      <c r="MAO70" s="138"/>
      <c r="MAP70" s="138"/>
      <c r="MAQ70" s="138"/>
      <c r="MAR70" s="138"/>
      <c r="MAS70" s="138"/>
      <c r="MAT70" s="138"/>
      <c r="MAU70" s="138"/>
      <c r="MAV70" s="138"/>
      <c r="MAW70" s="138"/>
      <c r="MAX70" s="138"/>
      <c r="MAY70" s="138"/>
      <c r="MAZ70" s="138"/>
      <c r="MBA70" s="138"/>
      <c r="MBB70" s="138"/>
      <c r="MBC70" s="138"/>
      <c r="MBD70" s="138"/>
      <c r="MBE70" s="138"/>
      <c r="MBF70" s="138"/>
      <c r="MBG70" s="138"/>
      <c r="MBH70" s="138"/>
      <c r="MBI70" s="138"/>
      <c r="MBJ70" s="138"/>
      <c r="MBK70" s="138"/>
      <c r="MBL70" s="138"/>
      <c r="MBM70" s="138"/>
      <c r="MBN70" s="138"/>
      <c r="MBO70" s="138"/>
      <c r="MBP70" s="138"/>
      <c r="MBQ70" s="138"/>
      <c r="MBR70" s="138"/>
      <c r="MBS70" s="138"/>
      <c r="MBT70" s="138"/>
      <c r="MBU70" s="138"/>
      <c r="MBV70" s="138"/>
      <c r="MBW70" s="138"/>
      <c r="MBX70" s="138"/>
      <c r="MBY70" s="138"/>
      <c r="MBZ70" s="138"/>
      <c r="MCA70" s="138"/>
      <c r="MCB70" s="138"/>
      <c r="MCC70" s="138"/>
      <c r="MCD70" s="138"/>
      <c r="MCE70" s="138"/>
      <c r="MCF70" s="138"/>
      <c r="MCG70" s="138"/>
      <c r="MCH70" s="138"/>
      <c r="MCI70" s="138"/>
      <c r="MCJ70" s="138"/>
      <c r="MCK70" s="138"/>
      <c r="MCL70" s="138"/>
      <c r="MCM70" s="138"/>
      <c r="MCN70" s="138"/>
      <c r="MCO70" s="138"/>
      <c r="MCP70" s="138"/>
      <c r="MCQ70" s="138"/>
      <c r="MCR70" s="138"/>
      <c r="MCS70" s="138"/>
      <c r="MCT70" s="138"/>
      <c r="MCU70" s="138"/>
      <c r="MCV70" s="138"/>
      <c r="MCW70" s="138"/>
      <c r="MCX70" s="138"/>
      <c r="MCY70" s="138"/>
      <c r="MCZ70" s="138"/>
      <c r="MDA70" s="138"/>
      <c r="MDB70" s="138"/>
      <c r="MDC70" s="138"/>
      <c r="MDD70" s="138"/>
      <c r="MDE70" s="138"/>
      <c r="MDF70" s="138"/>
      <c r="MDG70" s="138"/>
      <c r="MDH70" s="138"/>
      <c r="MDI70" s="138"/>
      <c r="MDJ70" s="138"/>
      <c r="MDK70" s="138"/>
      <c r="MDL70" s="138"/>
      <c r="MDM70" s="138"/>
      <c r="MDN70" s="138"/>
      <c r="MDO70" s="138"/>
      <c r="MDP70" s="138"/>
      <c r="MDQ70" s="138"/>
      <c r="MDR70" s="138"/>
      <c r="MDS70" s="138"/>
      <c r="MDT70" s="138"/>
      <c r="MDU70" s="138"/>
      <c r="MDV70" s="138"/>
      <c r="MDW70" s="138"/>
      <c r="MDX70" s="138"/>
      <c r="MDY70" s="138"/>
      <c r="MDZ70" s="138"/>
      <c r="MEA70" s="138"/>
      <c r="MEB70" s="138"/>
      <c r="MEC70" s="138"/>
      <c r="MED70" s="138"/>
      <c r="MEE70" s="138"/>
      <c r="MEF70" s="138"/>
      <c r="MEG70" s="138"/>
      <c r="MEH70" s="138"/>
      <c r="MEI70" s="138"/>
      <c r="MEJ70" s="138"/>
      <c r="MEK70" s="138"/>
      <c r="MEL70" s="138"/>
      <c r="MEM70" s="138"/>
      <c r="MEN70" s="138"/>
      <c r="MEO70" s="138"/>
      <c r="MEP70" s="138"/>
      <c r="MEQ70" s="138"/>
      <c r="MER70" s="138"/>
      <c r="MES70" s="138"/>
      <c r="MET70" s="138"/>
      <c r="MEU70" s="138"/>
      <c r="MEV70" s="138"/>
      <c r="MEW70" s="138"/>
      <c r="MEX70" s="138"/>
      <c r="MEY70" s="138"/>
      <c r="MEZ70" s="138"/>
      <c r="MFA70" s="138"/>
      <c r="MFB70" s="138"/>
      <c r="MFC70" s="138"/>
      <c r="MFD70" s="138"/>
      <c r="MFE70" s="138"/>
      <c r="MFF70" s="138"/>
      <c r="MFG70" s="138"/>
      <c r="MFH70" s="138"/>
      <c r="MFI70" s="138"/>
      <c r="MFJ70" s="138"/>
      <c r="MFK70" s="138"/>
      <c r="MFL70" s="138"/>
      <c r="MFM70" s="138"/>
      <c r="MFN70" s="138"/>
      <c r="MFO70" s="138"/>
      <c r="MFP70" s="138"/>
      <c r="MFQ70" s="138"/>
      <c r="MFR70" s="138"/>
      <c r="MFS70" s="138"/>
      <c r="MFT70" s="138"/>
      <c r="MFU70" s="138"/>
      <c r="MFV70" s="138"/>
      <c r="MFW70" s="138"/>
      <c r="MFX70" s="138"/>
      <c r="MFY70" s="138"/>
      <c r="MFZ70" s="138"/>
      <c r="MGA70" s="138"/>
      <c r="MGB70" s="138"/>
      <c r="MGC70" s="138"/>
      <c r="MGD70" s="138"/>
      <c r="MGE70" s="138"/>
      <c r="MGF70" s="138"/>
      <c r="MGG70" s="138"/>
      <c r="MGH70" s="138"/>
      <c r="MGI70" s="138"/>
      <c r="MGJ70" s="138"/>
      <c r="MGK70" s="138"/>
      <c r="MGL70" s="138"/>
      <c r="MGM70" s="138"/>
      <c r="MGN70" s="138"/>
      <c r="MGO70" s="138"/>
      <c r="MGP70" s="138"/>
      <c r="MGQ70" s="138"/>
      <c r="MGR70" s="138"/>
      <c r="MGS70" s="138"/>
      <c r="MGT70" s="138"/>
      <c r="MGU70" s="138"/>
      <c r="MGV70" s="138"/>
      <c r="MGW70" s="138"/>
      <c r="MGX70" s="138"/>
      <c r="MGY70" s="138"/>
      <c r="MGZ70" s="138"/>
      <c r="MHA70" s="138"/>
      <c r="MHB70" s="138"/>
      <c r="MHC70" s="138"/>
      <c r="MHD70" s="138"/>
      <c r="MHE70" s="138"/>
      <c r="MHF70" s="138"/>
      <c r="MHG70" s="138"/>
      <c r="MHH70" s="138"/>
      <c r="MHI70" s="138"/>
      <c r="MHJ70" s="138"/>
      <c r="MHK70" s="138"/>
      <c r="MHL70" s="138"/>
      <c r="MHM70" s="138"/>
      <c r="MHN70" s="138"/>
      <c r="MHO70" s="138"/>
      <c r="MHP70" s="138"/>
      <c r="MHQ70" s="138"/>
      <c r="MHR70" s="138"/>
      <c r="MHS70" s="138"/>
      <c r="MHT70" s="138"/>
      <c r="MHU70" s="138"/>
      <c r="MHV70" s="138"/>
      <c r="MHW70" s="138"/>
      <c r="MHX70" s="138"/>
      <c r="MHY70" s="138"/>
      <c r="MHZ70" s="138"/>
      <c r="MIA70" s="138"/>
      <c r="MIB70" s="138"/>
      <c r="MIC70" s="138"/>
      <c r="MID70" s="138"/>
      <c r="MIE70" s="138"/>
      <c r="MIF70" s="138"/>
      <c r="MIG70" s="138"/>
      <c r="MIH70" s="138"/>
      <c r="MII70" s="138"/>
      <c r="MIJ70" s="138"/>
      <c r="MIK70" s="138"/>
      <c r="MIL70" s="138"/>
      <c r="MIM70" s="138"/>
      <c r="MIN70" s="138"/>
      <c r="MIO70" s="138"/>
      <c r="MIP70" s="138"/>
      <c r="MIQ70" s="138"/>
      <c r="MIR70" s="138"/>
      <c r="MIS70" s="138"/>
      <c r="MIT70" s="138"/>
      <c r="MIU70" s="138"/>
      <c r="MIV70" s="138"/>
      <c r="MIW70" s="138"/>
      <c r="MIX70" s="138"/>
      <c r="MIY70" s="138"/>
      <c r="MIZ70" s="138"/>
      <c r="MJA70" s="138"/>
      <c r="MJB70" s="138"/>
      <c r="MJC70" s="138"/>
      <c r="MJD70" s="138"/>
      <c r="MJE70" s="138"/>
      <c r="MJF70" s="138"/>
      <c r="MJG70" s="138"/>
      <c r="MJH70" s="138"/>
      <c r="MJI70" s="138"/>
      <c r="MJJ70" s="138"/>
      <c r="MJK70" s="138"/>
      <c r="MJL70" s="138"/>
      <c r="MJM70" s="138"/>
      <c r="MJN70" s="138"/>
      <c r="MJO70" s="138"/>
      <c r="MJP70" s="138"/>
      <c r="MJQ70" s="138"/>
      <c r="MJR70" s="138"/>
      <c r="MJS70" s="138"/>
      <c r="MJT70" s="138"/>
      <c r="MJU70" s="138"/>
      <c r="MJV70" s="138"/>
      <c r="MJW70" s="138"/>
      <c r="MJX70" s="138"/>
      <c r="MJY70" s="138"/>
      <c r="MJZ70" s="138"/>
      <c r="MKA70" s="138"/>
      <c r="MKB70" s="138"/>
      <c r="MKC70" s="138"/>
      <c r="MKD70" s="138"/>
      <c r="MKE70" s="138"/>
      <c r="MKF70" s="138"/>
      <c r="MKG70" s="138"/>
      <c r="MKH70" s="138"/>
      <c r="MKI70" s="138"/>
      <c r="MKJ70" s="138"/>
      <c r="MKK70" s="138"/>
      <c r="MKL70" s="138"/>
      <c r="MKM70" s="138"/>
      <c r="MKN70" s="138"/>
      <c r="MKO70" s="138"/>
      <c r="MKP70" s="138"/>
      <c r="MKQ70" s="138"/>
      <c r="MKR70" s="138"/>
      <c r="MKS70" s="138"/>
      <c r="MKT70" s="138"/>
      <c r="MKU70" s="138"/>
      <c r="MKV70" s="138"/>
      <c r="MKW70" s="138"/>
      <c r="MKX70" s="138"/>
      <c r="MKY70" s="138"/>
      <c r="MKZ70" s="138"/>
      <c r="MLA70" s="138"/>
      <c r="MLB70" s="138"/>
      <c r="MLC70" s="138"/>
      <c r="MLD70" s="138"/>
      <c r="MLE70" s="138"/>
      <c r="MLF70" s="138"/>
      <c r="MLG70" s="138"/>
      <c r="MLH70" s="138"/>
      <c r="MLI70" s="138"/>
      <c r="MLJ70" s="138"/>
      <c r="MLK70" s="138"/>
      <c r="MLL70" s="138"/>
      <c r="MLM70" s="138"/>
      <c r="MLN70" s="138"/>
      <c r="MLO70" s="138"/>
      <c r="MLP70" s="138"/>
      <c r="MLQ70" s="138"/>
      <c r="MLR70" s="138"/>
      <c r="MLS70" s="138"/>
      <c r="MLT70" s="138"/>
      <c r="MLU70" s="138"/>
      <c r="MLV70" s="138"/>
      <c r="MLW70" s="138"/>
      <c r="MLX70" s="138"/>
      <c r="MLY70" s="138"/>
      <c r="MLZ70" s="138"/>
      <c r="MMA70" s="138"/>
      <c r="MMB70" s="138"/>
      <c r="MMC70" s="138"/>
      <c r="MMD70" s="138"/>
      <c r="MME70" s="138"/>
      <c r="MMF70" s="138"/>
      <c r="MMG70" s="138"/>
      <c r="MMH70" s="138"/>
      <c r="MMI70" s="138"/>
      <c r="MMJ70" s="138"/>
      <c r="MMK70" s="138"/>
      <c r="MML70" s="138"/>
      <c r="MMM70" s="138"/>
      <c r="MMN70" s="138"/>
      <c r="MMO70" s="138"/>
      <c r="MMP70" s="138"/>
      <c r="MMQ70" s="138"/>
      <c r="MMR70" s="138"/>
      <c r="MMS70" s="138"/>
      <c r="MMT70" s="138"/>
      <c r="MMU70" s="138"/>
      <c r="MMV70" s="138"/>
      <c r="MMW70" s="138"/>
      <c r="MMX70" s="138"/>
      <c r="MMY70" s="138"/>
      <c r="MMZ70" s="138"/>
      <c r="MNA70" s="138"/>
      <c r="MNB70" s="138"/>
      <c r="MNC70" s="138"/>
      <c r="MND70" s="138"/>
      <c r="MNE70" s="138"/>
      <c r="MNF70" s="138"/>
      <c r="MNG70" s="138"/>
      <c r="MNH70" s="138"/>
      <c r="MNI70" s="138"/>
      <c r="MNJ70" s="138"/>
      <c r="MNK70" s="138"/>
      <c r="MNL70" s="138"/>
      <c r="MNM70" s="138"/>
      <c r="MNN70" s="138"/>
      <c r="MNO70" s="138"/>
      <c r="MNP70" s="138"/>
      <c r="MNQ70" s="138"/>
      <c r="MNR70" s="138"/>
      <c r="MNS70" s="138"/>
      <c r="MNT70" s="138"/>
      <c r="MNU70" s="138"/>
      <c r="MNV70" s="138"/>
      <c r="MNW70" s="138"/>
      <c r="MNX70" s="138"/>
      <c r="MNY70" s="138"/>
      <c r="MNZ70" s="138"/>
      <c r="MOA70" s="138"/>
      <c r="MOB70" s="138"/>
      <c r="MOC70" s="138"/>
      <c r="MOD70" s="138"/>
      <c r="MOE70" s="138"/>
      <c r="MOF70" s="138"/>
      <c r="MOG70" s="138"/>
      <c r="MOH70" s="138"/>
      <c r="MOI70" s="138"/>
      <c r="MOJ70" s="138"/>
      <c r="MOK70" s="138"/>
      <c r="MOL70" s="138"/>
      <c r="MOM70" s="138"/>
      <c r="MON70" s="138"/>
      <c r="MOO70" s="138"/>
      <c r="MOP70" s="138"/>
      <c r="MOQ70" s="138"/>
      <c r="MOR70" s="138"/>
      <c r="MOS70" s="138"/>
      <c r="MOT70" s="138"/>
      <c r="MOU70" s="138"/>
      <c r="MOV70" s="138"/>
      <c r="MOW70" s="138"/>
      <c r="MOX70" s="138"/>
      <c r="MOY70" s="138"/>
      <c r="MOZ70" s="138"/>
      <c r="MPA70" s="138"/>
      <c r="MPB70" s="138"/>
      <c r="MPC70" s="138"/>
      <c r="MPD70" s="138"/>
      <c r="MPE70" s="138"/>
      <c r="MPF70" s="138"/>
      <c r="MPG70" s="138"/>
      <c r="MPH70" s="138"/>
      <c r="MPI70" s="138"/>
      <c r="MPJ70" s="138"/>
      <c r="MPK70" s="138"/>
      <c r="MPL70" s="138"/>
      <c r="MPM70" s="138"/>
      <c r="MPN70" s="138"/>
      <c r="MPO70" s="138"/>
      <c r="MPP70" s="138"/>
      <c r="MPQ70" s="138"/>
      <c r="MPR70" s="138"/>
      <c r="MPS70" s="138"/>
      <c r="MPT70" s="138"/>
      <c r="MPU70" s="138"/>
      <c r="MPV70" s="138"/>
      <c r="MPW70" s="138"/>
      <c r="MPX70" s="138"/>
      <c r="MPY70" s="138"/>
      <c r="MPZ70" s="138"/>
      <c r="MQA70" s="138"/>
      <c r="MQB70" s="138"/>
      <c r="MQC70" s="138"/>
      <c r="MQD70" s="138"/>
      <c r="MQE70" s="138"/>
      <c r="MQF70" s="138"/>
      <c r="MQG70" s="138"/>
      <c r="MQH70" s="138"/>
      <c r="MQI70" s="138"/>
      <c r="MQJ70" s="138"/>
      <c r="MQK70" s="138"/>
      <c r="MQL70" s="138"/>
      <c r="MQM70" s="138"/>
      <c r="MQN70" s="138"/>
      <c r="MQO70" s="138"/>
      <c r="MQP70" s="138"/>
      <c r="MQQ70" s="138"/>
      <c r="MQR70" s="138"/>
      <c r="MQS70" s="138"/>
      <c r="MQT70" s="138"/>
      <c r="MQU70" s="138"/>
      <c r="MQV70" s="138"/>
      <c r="MQW70" s="138"/>
      <c r="MQX70" s="138"/>
      <c r="MQY70" s="138"/>
      <c r="MQZ70" s="138"/>
      <c r="MRA70" s="138"/>
      <c r="MRB70" s="138"/>
      <c r="MRC70" s="138"/>
      <c r="MRD70" s="138"/>
      <c r="MRE70" s="138"/>
      <c r="MRF70" s="138"/>
      <c r="MRG70" s="138"/>
      <c r="MRH70" s="138"/>
      <c r="MRI70" s="138"/>
      <c r="MRJ70" s="138"/>
      <c r="MRK70" s="138"/>
      <c r="MRL70" s="138"/>
      <c r="MRM70" s="138"/>
      <c r="MRN70" s="138"/>
      <c r="MRO70" s="138"/>
      <c r="MRP70" s="138"/>
      <c r="MRQ70" s="138"/>
      <c r="MRR70" s="138"/>
      <c r="MRS70" s="138"/>
      <c r="MRT70" s="138"/>
      <c r="MRU70" s="138"/>
      <c r="MRV70" s="138"/>
      <c r="MRW70" s="138"/>
      <c r="MRX70" s="138"/>
      <c r="MRY70" s="138"/>
      <c r="MRZ70" s="138"/>
      <c r="MSA70" s="138"/>
      <c r="MSB70" s="138"/>
      <c r="MSC70" s="138"/>
      <c r="MSD70" s="138"/>
      <c r="MSE70" s="138"/>
      <c r="MSF70" s="138"/>
      <c r="MSG70" s="138"/>
      <c r="MSH70" s="138"/>
      <c r="MSI70" s="138"/>
      <c r="MSJ70" s="138"/>
      <c r="MSK70" s="138"/>
      <c r="MSL70" s="138"/>
      <c r="MSM70" s="138"/>
      <c r="MSN70" s="138"/>
      <c r="MSO70" s="138"/>
      <c r="MSP70" s="138"/>
      <c r="MSQ70" s="138"/>
      <c r="MSR70" s="138"/>
      <c r="MSS70" s="138"/>
      <c r="MST70" s="138"/>
      <c r="MSU70" s="138"/>
      <c r="MSV70" s="138"/>
      <c r="MSW70" s="138"/>
      <c r="MSX70" s="138"/>
      <c r="MSY70" s="138"/>
      <c r="MSZ70" s="138"/>
      <c r="MTA70" s="138"/>
      <c r="MTB70" s="138"/>
      <c r="MTC70" s="138"/>
      <c r="MTD70" s="138"/>
      <c r="MTE70" s="138"/>
      <c r="MTF70" s="138"/>
      <c r="MTG70" s="138"/>
      <c r="MTH70" s="138"/>
      <c r="MTI70" s="138"/>
      <c r="MTJ70" s="138"/>
      <c r="MTK70" s="138"/>
      <c r="MTL70" s="138"/>
      <c r="MTM70" s="138"/>
      <c r="MTN70" s="138"/>
      <c r="MTO70" s="138"/>
      <c r="MTP70" s="138"/>
      <c r="MTQ70" s="138"/>
      <c r="MTR70" s="138"/>
      <c r="MTS70" s="138"/>
      <c r="MTT70" s="138"/>
      <c r="MTU70" s="138"/>
      <c r="MTV70" s="138"/>
      <c r="MTW70" s="138"/>
      <c r="MTX70" s="138"/>
      <c r="MTY70" s="138"/>
      <c r="MTZ70" s="138"/>
      <c r="MUA70" s="138"/>
      <c r="MUB70" s="138"/>
      <c r="MUC70" s="138"/>
      <c r="MUD70" s="138"/>
      <c r="MUE70" s="138"/>
      <c r="MUF70" s="138"/>
      <c r="MUG70" s="138"/>
      <c r="MUH70" s="138"/>
      <c r="MUI70" s="138"/>
      <c r="MUJ70" s="138"/>
      <c r="MUK70" s="138"/>
      <c r="MUL70" s="138"/>
      <c r="MUM70" s="138"/>
      <c r="MUN70" s="138"/>
      <c r="MUO70" s="138"/>
      <c r="MUP70" s="138"/>
      <c r="MUQ70" s="138"/>
      <c r="MUR70" s="138"/>
      <c r="MUS70" s="138"/>
      <c r="MUT70" s="138"/>
      <c r="MUU70" s="138"/>
      <c r="MUV70" s="138"/>
      <c r="MUW70" s="138"/>
      <c r="MUX70" s="138"/>
      <c r="MUY70" s="138"/>
      <c r="MUZ70" s="138"/>
      <c r="MVA70" s="138"/>
      <c r="MVB70" s="138"/>
      <c r="MVC70" s="138"/>
      <c r="MVD70" s="138"/>
      <c r="MVE70" s="138"/>
      <c r="MVF70" s="138"/>
      <c r="MVG70" s="138"/>
      <c r="MVH70" s="138"/>
      <c r="MVI70" s="138"/>
      <c r="MVJ70" s="138"/>
      <c r="MVK70" s="138"/>
      <c r="MVL70" s="138"/>
      <c r="MVM70" s="138"/>
      <c r="MVN70" s="138"/>
      <c r="MVO70" s="138"/>
      <c r="MVP70" s="138"/>
      <c r="MVQ70" s="138"/>
      <c r="MVR70" s="138"/>
      <c r="MVS70" s="138"/>
      <c r="MVT70" s="138"/>
      <c r="MVU70" s="138"/>
      <c r="MVV70" s="138"/>
      <c r="MVW70" s="138"/>
      <c r="MVX70" s="138"/>
      <c r="MVY70" s="138"/>
      <c r="MVZ70" s="138"/>
      <c r="MWA70" s="138"/>
      <c r="MWB70" s="138"/>
      <c r="MWC70" s="138"/>
      <c r="MWD70" s="138"/>
      <c r="MWE70" s="138"/>
      <c r="MWF70" s="138"/>
      <c r="MWG70" s="138"/>
      <c r="MWH70" s="138"/>
      <c r="MWI70" s="138"/>
      <c r="MWJ70" s="138"/>
      <c r="MWK70" s="138"/>
      <c r="MWL70" s="138"/>
      <c r="MWM70" s="138"/>
      <c r="MWN70" s="138"/>
      <c r="MWO70" s="138"/>
      <c r="MWP70" s="138"/>
      <c r="MWQ70" s="138"/>
      <c r="MWR70" s="138"/>
      <c r="MWS70" s="138"/>
      <c r="MWT70" s="138"/>
      <c r="MWU70" s="138"/>
      <c r="MWV70" s="138"/>
      <c r="MWW70" s="138"/>
      <c r="MWX70" s="138"/>
      <c r="MWY70" s="138"/>
      <c r="MWZ70" s="138"/>
      <c r="MXA70" s="138"/>
      <c r="MXB70" s="138"/>
      <c r="MXC70" s="138"/>
      <c r="MXD70" s="138"/>
      <c r="MXE70" s="138"/>
      <c r="MXF70" s="138"/>
      <c r="MXG70" s="138"/>
      <c r="MXH70" s="138"/>
      <c r="MXI70" s="138"/>
      <c r="MXJ70" s="138"/>
      <c r="MXK70" s="138"/>
      <c r="MXL70" s="138"/>
      <c r="MXM70" s="138"/>
      <c r="MXN70" s="138"/>
      <c r="MXO70" s="138"/>
      <c r="MXP70" s="138"/>
      <c r="MXQ70" s="138"/>
      <c r="MXR70" s="138"/>
      <c r="MXS70" s="138"/>
      <c r="MXT70" s="138"/>
      <c r="MXU70" s="138"/>
      <c r="MXV70" s="138"/>
      <c r="MXW70" s="138"/>
      <c r="MXX70" s="138"/>
      <c r="MXY70" s="138"/>
      <c r="MXZ70" s="138"/>
      <c r="MYA70" s="138"/>
      <c r="MYB70" s="138"/>
      <c r="MYC70" s="138"/>
      <c r="MYD70" s="138"/>
      <c r="MYE70" s="138"/>
      <c r="MYF70" s="138"/>
      <c r="MYG70" s="138"/>
      <c r="MYH70" s="138"/>
      <c r="MYI70" s="138"/>
      <c r="MYJ70" s="138"/>
      <c r="MYK70" s="138"/>
      <c r="MYL70" s="138"/>
      <c r="MYM70" s="138"/>
      <c r="MYN70" s="138"/>
      <c r="MYO70" s="138"/>
      <c r="MYP70" s="138"/>
      <c r="MYQ70" s="138"/>
      <c r="MYR70" s="138"/>
      <c r="MYS70" s="138"/>
      <c r="MYT70" s="138"/>
      <c r="MYU70" s="138"/>
      <c r="MYV70" s="138"/>
      <c r="MYW70" s="138"/>
      <c r="MYX70" s="138"/>
      <c r="MYY70" s="138"/>
      <c r="MYZ70" s="138"/>
      <c r="MZA70" s="138"/>
      <c r="MZB70" s="138"/>
      <c r="MZC70" s="138"/>
      <c r="MZD70" s="138"/>
      <c r="MZE70" s="138"/>
      <c r="MZF70" s="138"/>
      <c r="MZG70" s="138"/>
      <c r="MZH70" s="138"/>
      <c r="MZI70" s="138"/>
      <c r="MZJ70" s="138"/>
      <c r="MZK70" s="138"/>
      <c r="MZL70" s="138"/>
      <c r="MZM70" s="138"/>
      <c r="MZN70" s="138"/>
      <c r="MZO70" s="138"/>
      <c r="MZP70" s="138"/>
      <c r="MZQ70" s="138"/>
      <c r="MZR70" s="138"/>
      <c r="MZS70" s="138"/>
      <c r="MZT70" s="138"/>
      <c r="MZU70" s="138"/>
      <c r="MZV70" s="138"/>
      <c r="MZW70" s="138"/>
      <c r="MZX70" s="138"/>
      <c r="MZY70" s="138"/>
      <c r="MZZ70" s="138"/>
      <c r="NAA70" s="138"/>
      <c r="NAB70" s="138"/>
      <c r="NAC70" s="138"/>
      <c r="NAD70" s="138"/>
      <c r="NAE70" s="138"/>
      <c r="NAF70" s="138"/>
      <c r="NAG70" s="138"/>
      <c r="NAH70" s="138"/>
      <c r="NAI70" s="138"/>
      <c r="NAJ70" s="138"/>
      <c r="NAK70" s="138"/>
      <c r="NAL70" s="138"/>
      <c r="NAM70" s="138"/>
      <c r="NAN70" s="138"/>
      <c r="NAO70" s="138"/>
      <c r="NAP70" s="138"/>
      <c r="NAQ70" s="138"/>
      <c r="NAR70" s="138"/>
      <c r="NAS70" s="138"/>
      <c r="NAT70" s="138"/>
      <c r="NAU70" s="138"/>
      <c r="NAV70" s="138"/>
      <c r="NAW70" s="138"/>
      <c r="NAX70" s="138"/>
      <c r="NAY70" s="138"/>
      <c r="NAZ70" s="138"/>
      <c r="NBA70" s="138"/>
      <c r="NBB70" s="138"/>
      <c r="NBC70" s="138"/>
      <c r="NBD70" s="138"/>
      <c r="NBE70" s="138"/>
      <c r="NBF70" s="138"/>
      <c r="NBG70" s="138"/>
      <c r="NBH70" s="138"/>
      <c r="NBI70" s="138"/>
      <c r="NBJ70" s="138"/>
      <c r="NBK70" s="138"/>
      <c r="NBL70" s="138"/>
      <c r="NBM70" s="138"/>
      <c r="NBN70" s="138"/>
      <c r="NBO70" s="138"/>
      <c r="NBP70" s="138"/>
      <c r="NBQ70" s="138"/>
      <c r="NBR70" s="138"/>
      <c r="NBS70" s="138"/>
      <c r="NBT70" s="138"/>
      <c r="NBU70" s="138"/>
      <c r="NBV70" s="138"/>
      <c r="NBW70" s="138"/>
      <c r="NBX70" s="138"/>
      <c r="NBY70" s="138"/>
      <c r="NBZ70" s="138"/>
      <c r="NCA70" s="138"/>
      <c r="NCB70" s="138"/>
      <c r="NCC70" s="138"/>
      <c r="NCD70" s="138"/>
      <c r="NCE70" s="138"/>
      <c r="NCF70" s="138"/>
      <c r="NCG70" s="138"/>
      <c r="NCH70" s="138"/>
      <c r="NCI70" s="138"/>
      <c r="NCJ70" s="138"/>
      <c r="NCK70" s="138"/>
      <c r="NCL70" s="138"/>
      <c r="NCM70" s="138"/>
      <c r="NCN70" s="138"/>
      <c r="NCO70" s="138"/>
      <c r="NCP70" s="138"/>
      <c r="NCQ70" s="138"/>
      <c r="NCR70" s="138"/>
      <c r="NCS70" s="138"/>
      <c r="NCT70" s="138"/>
      <c r="NCU70" s="138"/>
      <c r="NCV70" s="138"/>
      <c r="NCW70" s="138"/>
      <c r="NCX70" s="138"/>
      <c r="NCY70" s="138"/>
      <c r="NCZ70" s="138"/>
      <c r="NDA70" s="138"/>
      <c r="NDB70" s="138"/>
      <c r="NDC70" s="138"/>
      <c r="NDD70" s="138"/>
      <c r="NDE70" s="138"/>
      <c r="NDF70" s="138"/>
      <c r="NDG70" s="138"/>
      <c r="NDH70" s="138"/>
      <c r="NDI70" s="138"/>
      <c r="NDJ70" s="138"/>
      <c r="NDK70" s="138"/>
      <c r="NDL70" s="138"/>
      <c r="NDM70" s="138"/>
      <c r="NDN70" s="138"/>
      <c r="NDO70" s="138"/>
      <c r="NDP70" s="138"/>
      <c r="NDQ70" s="138"/>
      <c r="NDR70" s="138"/>
      <c r="NDS70" s="138"/>
      <c r="NDT70" s="138"/>
      <c r="NDU70" s="138"/>
      <c r="NDV70" s="138"/>
      <c r="NDW70" s="138"/>
      <c r="NDX70" s="138"/>
      <c r="NDY70" s="138"/>
      <c r="NDZ70" s="138"/>
      <c r="NEA70" s="138"/>
      <c r="NEB70" s="138"/>
      <c r="NEC70" s="138"/>
      <c r="NED70" s="138"/>
      <c r="NEE70" s="138"/>
      <c r="NEF70" s="138"/>
      <c r="NEG70" s="138"/>
      <c r="NEH70" s="138"/>
      <c r="NEI70" s="138"/>
      <c r="NEJ70" s="138"/>
      <c r="NEK70" s="138"/>
      <c r="NEL70" s="138"/>
      <c r="NEM70" s="138"/>
      <c r="NEN70" s="138"/>
      <c r="NEO70" s="138"/>
      <c r="NEP70" s="138"/>
      <c r="NEQ70" s="138"/>
      <c r="NER70" s="138"/>
      <c r="NES70" s="138"/>
      <c r="NET70" s="138"/>
      <c r="NEU70" s="138"/>
      <c r="NEV70" s="138"/>
      <c r="NEW70" s="138"/>
      <c r="NEX70" s="138"/>
      <c r="NEY70" s="138"/>
      <c r="NEZ70" s="138"/>
      <c r="NFA70" s="138"/>
      <c r="NFB70" s="138"/>
      <c r="NFC70" s="138"/>
      <c r="NFD70" s="138"/>
      <c r="NFE70" s="138"/>
      <c r="NFF70" s="138"/>
      <c r="NFG70" s="138"/>
      <c r="NFH70" s="138"/>
      <c r="NFI70" s="138"/>
      <c r="NFJ70" s="138"/>
      <c r="NFK70" s="138"/>
      <c r="NFL70" s="138"/>
      <c r="NFM70" s="138"/>
      <c r="NFN70" s="138"/>
      <c r="NFO70" s="138"/>
      <c r="NFP70" s="138"/>
      <c r="NFQ70" s="138"/>
      <c r="NFR70" s="138"/>
      <c r="NFS70" s="138"/>
      <c r="NFT70" s="138"/>
      <c r="NFU70" s="138"/>
      <c r="NFV70" s="138"/>
      <c r="NFW70" s="138"/>
      <c r="NFX70" s="138"/>
      <c r="NFY70" s="138"/>
      <c r="NFZ70" s="138"/>
      <c r="NGA70" s="138"/>
      <c r="NGB70" s="138"/>
      <c r="NGC70" s="138"/>
      <c r="NGD70" s="138"/>
      <c r="NGE70" s="138"/>
      <c r="NGF70" s="138"/>
      <c r="NGG70" s="138"/>
      <c r="NGH70" s="138"/>
      <c r="NGI70" s="138"/>
      <c r="NGJ70" s="138"/>
      <c r="NGK70" s="138"/>
      <c r="NGL70" s="138"/>
      <c r="NGM70" s="138"/>
      <c r="NGN70" s="138"/>
      <c r="NGO70" s="138"/>
      <c r="NGP70" s="138"/>
      <c r="NGQ70" s="138"/>
      <c r="NGR70" s="138"/>
      <c r="NGS70" s="138"/>
      <c r="NGT70" s="138"/>
      <c r="NGU70" s="138"/>
      <c r="NGV70" s="138"/>
      <c r="NGW70" s="138"/>
      <c r="NGX70" s="138"/>
      <c r="NGY70" s="138"/>
      <c r="NGZ70" s="138"/>
      <c r="NHA70" s="138"/>
      <c r="NHB70" s="138"/>
      <c r="NHC70" s="138"/>
      <c r="NHD70" s="138"/>
      <c r="NHE70" s="138"/>
      <c r="NHF70" s="138"/>
      <c r="NHG70" s="138"/>
      <c r="NHH70" s="138"/>
      <c r="NHI70" s="138"/>
      <c r="NHJ70" s="138"/>
      <c r="NHK70" s="138"/>
      <c r="NHL70" s="138"/>
      <c r="NHM70" s="138"/>
      <c r="NHN70" s="138"/>
      <c r="NHO70" s="138"/>
      <c r="NHP70" s="138"/>
      <c r="NHQ70" s="138"/>
      <c r="NHR70" s="138"/>
      <c r="NHS70" s="138"/>
      <c r="NHT70" s="138"/>
      <c r="NHU70" s="138"/>
      <c r="NHV70" s="138"/>
      <c r="NHW70" s="138"/>
      <c r="NHX70" s="138"/>
      <c r="NHY70" s="138"/>
      <c r="NHZ70" s="138"/>
      <c r="NIA70" s="138"/>
      <c r="NIB70" s="138"/>
      <c r="NIC70" s="138"/>
      <c r="NID70" s="138"/>
      <c r="NIE70" s="138"/>
      <c r="NIF70" s="138"/>
      <c r="NIG70" s="138"/>
      <c r="NIH70" s="138"/>
      <c r="NII70" s="138"/>
      <c r="NIJ70" s="138"/>
      <c r="NIK70" s="138"/>
      <c r="NIL70" s="138"/>
      <c r="NIM70" s="138"/>
      <c r="NIN70" s="138"/>
      <c r="NIO70" s="138"/>
      <c r="NIP70" s="138"/>
      <c r="NIQ70" s="138"/>
      <c r="NIR70" s="138"/>
      <c r="NIS70" s="138"/>
      <c r="NIT70" s="138"/>
      <c r="NIU70" s="138"/>
      <c r="NIV70" s="138"/>
      <c r="NIW70" s="138"/>
      <c r="NIX70" s="138"/>
      <c r="NIY70" s="138"/>
      <c r="NIZ70" s="138"/>
      <c r="NJA70" s="138"/>
      <c r="NJB70" s="138"/>
      <c r="NJC70" s="138"/>
      <c r="NJD70" s="138"/>
      <c r="NJE70" s="138"/>
      <c r="NJF70" s="138"/>
      <c r="NJG70" s="138"/>
      <c r="NJH70" s="138"/>
      <c r="NJI70" s="138"/>
      <c r="NJJ70" s="138"/>
      <c r="NJK70" s="138"/>
      <c r="NJL70" s="138"/>
      <c r="NJM70" s="138"/>
      <c r="NJN70" s="138"/>
      <c r="NJO70" s="138"/>
      <c r="NJP70" s="138"/>
      <c r="NJQ70" s="138"/>
      <c r="NJR70" s="138"/>
      <c r="NJS70" s="138"/>
      <c r="NJT70" s="138"/>
      <c r="NJU70" s="138"/>
      <c r="NJV70" s="138"/>
      <c r="NJW70" s="138"/>
      <c r="NJX70" s="138"/>
      <c r="NJY70" s="138"/>
      <c r="NJZ70" s="138"/>
      <c r="NKA70" s="138"/>
      <c r="NKB70" s="138"/>
      <c r="NKC70" s="138"/>
      <c r="NKD70" s="138"/>
      <c r="NKE70" s="138"/>
      <c r="NKF70" s="138"/>
      <c r="NKG70" s="138"/>
      <c r="NKH70" s="138"/>
      <c r="NKI70" s="138"/>
      <c r="NKJ70" s="138"/>
      <c r="NKK70" s="138"/>
      <c r="NKL70" s="138"/>
      <c r="NKM70" s="138"/>
      <c r="NKN70" s="138"/>
      <c r="NKO70" s="138"/>
      <c r="NKP70" s="138"/>
      <c r="NKQ70" s="138"/>
      <c r="NKR70" s="138"/>
      <c r="NKS70" s="138"/>
      <c r="NKT70" s="138"/>
      <c r="NKU70" s="138"/>
      <c r="NKV70" s="138"/>
      <c r="NKW70" s="138"/>
      <c r="NKX70" s="138"/>
      <c r="NKY70" s="138"/>
      <c r="NKZ70" s="138"/>
      <c r="NLA70" s="138"/>
      <c r="NLB70" s="138"/>
      <c r="NLC70" s="138"/>
      <c r="NLD70" s="138"/>
      <c r="NLE70" s="138"/>
      <c r="NLF70" s="138"/>
      <c r="NLG70" s="138"/>
      <c r="NLH70" s="138"/>
      <c r="NLI70" s="138"/>
      <c r="NLJ70" s="138"/>
      <c r="NLK70" s="138"/>
      <c r="NLL70" s="138"/>
      <c r="NLM70" s="138"/>
      <c r="NLN70" s="138"/>
      <c r="NLO70" s="138"/>
      <c r="NLP70" s="138"/>
      <c r="NLQ70" s="138"/>
      <c r="NLR70" s="138"/>
      <c r="NLS70" s="138"/>
      <c r="NLT70" s="138"/>
      <c r="NLU70" s="138"/>
      <c r="NLV70" s="138"/>
      <c r="NLW70" s="138"/>
      <c r="NLX70" s="138"/>
      <c r="NLY70" s="138"/>
      <c r="NLZ70" s="138"/>
      <c r="NMA70" s="138"/>
      <c r="NMB70" s="138"/>
      <c r="NMC70" s="138"/>
      <c r="NMD70" s="138"/>
      <c r="NME70" s="138"/>
      <c r="NMF70" s="138"/>
      <c r="NMG70" s="138"/>
      <c r="NMH70" s="138"/>
      <c r="NMI70" s="138"/>
      <c r="NMJ70" s="138"/>
      <c r="NMK70" s="138"/>
      <c r="NML70" s="138"/>
      <c r="NMM70" s="138"/>
      <c r="NMN70" s="138"/>
      <c r="NMO70" s="138"/>
      <c r="NMP70" s="138"/>
      <c r="NMQ70" s="138"/>
      <c r="NMR70" s="138"/>
      <c r="NMS70" s="138"/>
      <c r="NMT70" s="138"/>
      <c r="NMU70" s="138"/>
      <c r="NMV70" s="138"/>
      <c r="NMW70" s="138"/>
      <c r="NMX70" s="138"/>
      <c r="NMY70" s="138"/>
      <c r="NMZ70" s="138"/>
      <c r="NNA70" s="138"/>
      <c r="NNB70" s="138"/>
      <c r="NNC70" s="138"/>
      <c r="NND70" s="138"/>
      <c r="NNE70" s="138"/>
      <c r="NNF70" s="138"/>
      <c r="NNG70" s="138"/>
      <c r="NNH70" s="138"/>
      <c r="NNI70" s="138"/>
      <c r="NNJ70" s="138"/>
      <c r="NNK70" s="138"/>
      <c r="NNL70" s="138"/>
      <c r="NNM70" s="138"/>
      <c r="NNN70" s="138"/>
      <c r="NNO70" s="138"/>
      <c r="NNP70" s="138"/>
      <c r="NNQ70" s="138"/>
      <c r="NNR70" s="138"/>
      <c r="NNS70" s="138"/>
      <c r="NNT70" s="138"/>
      <c r="NNU70" s="138"/>
      <c r="NNV70" s="138"/>
      <c r="NNW70" s="138"/>
      <c r="NNX70" s="138"/>
      <c r="NNY70" s="138"/>
      <c r="NNZ70" s="138"/>
      <c r="NOA70" s="138"/>
      <c r="NOB70" s="138"/>
      <c r="NOC70" s="138"/>
      <c r="NOD70" s="138"/>
      <c r="NOE70" s="138"/>
      <c r="NOF70" s="138"/>
      <c r="NOG70" s="138"/>
      <c r="NOH70" s="138"/>
      <c r="NOI70" s="138"/>
      <c r="NOJ70" s="138"/>
      <c r="NOK70" s="138"/>
      <c r="NOL70" s="138"/>
      <c r="NOM70" s="138"/>
      <c r="NON70" s="138"/>
      <c r="NOO70" s="138"/>
      <c r="NOP70" s="138"/>
      <c r="NOQ70" s="138"/>
      <c r="NOR70" s="138"/>
      <c r="NOS70" s="138"/>
      <c r="NOT70" s="138"/>
      <c r="NOU70" s="138"/>
      <c r="NOV70" s="138"/>
      <c r="NOW70" s="138"/>
      <c r="NOX70" s="138"/>
      <c r="NOY70" s="138"/>
      <c r="NOZ70" s="138"/>
      <c r="NPA70" s="138"/>
      <c r="NPB70" s="138"/>
      <c r="NPC70" s="138"/>
      <c r="NPD70" s="138"/>
      <c r="NPE70" s="138"/>
      <c r="NPF70" s="138"/>
      <c r="NPG70" s="138"/>
      <c r="NPH70" s="138"/>
      <c r="NPI70" s="138"/>
      <c r="NPJ70" s="138"/>
      <c r="NPK70" s="138"/>
      <c r="NPL70" s="138"/>
      <c r="NPM70" s="138"/>
      <c r="NPN70" s="138"/>
      <c r="NPO70" s="138"/>
      <c r="NPP70" s="138"/>
      <c r="NPQ70" s="138"/>
      <c r="NPR70" s="138"/>
      <c r="NPS70" s="138"/>
      <c r="NPT70" s="138"/>
      <c r="NPU70" s="138"/>
      <c r="NPV70" s="138"/>
      <c r="NPW70" s="138"/>
      <c r="NPX70" s="138"/>
      <c r="NPY70" s="138"/>
      <c r="NPZ70" s="138"/>
      <c r="NQA70" s="138"/>
      <c r="NQB70" s="138"/>
      <c r="NQC70" s="138"/>
      <c r="NQD70" s="138"/>
      <c r="NQE70" s="138"/>
      <c r="NQF70" s="138"/>
      <c r="NQG70" s="138"/>
      <c r="NQH70" s="138"/>
      <c r="NQI70" s="138"/>
      <c r="NQJ70" s="138"/>
      <c r="NQK70" s="138"/>
      <c r="NQL70" s="138"/>
      <c r="NQM70" s="138"/>
      <c r="NQN70" s="138"/>
      <c r="NQO70" s="138"/>
      <c r="NQP70" s="138"/>
      <c r="NQQ70" s="138"/>
      <c r="NQR70" s="138"/>
      <c r="NQS70" s="138"/>
      <c r="NQT70" s="138"/>
      <c r="NQU70" s="138"/>
      <c r="NQV70" s="138"/>
      <c r="NQW70" s="138"/>
      <c r="NQX70" s="138"/>
      <c r="NQY70" s="138"/>
      <c r="NQZ70" s="138"/>
      <c r="NRA70" s="138"/>
      <c r="NRB70" s="138"/>
      <c r="NRC70" s="138"/>
      <c r="NRD70" s="138"/>
      <c r="NRE70" s="138"/>
      <c r="NRF70" s="138"/>
      <c r="NRG70" s="138"/>
      <c r="NRH70" s="138"/>
      <c r="NRI70" s="138"/>
      <c r="NRJ70" s="138"/>
      <c r="NRK70" s="138"/>
      <c r="NRL70" s="138"/>
      <c r="NRM70" s="138"/>
      <c r="NRN70" s="138"/>
      <c r="NRO70" s="138"/>
      <c r="NRP70" s="138"/>
      <c r="NRQ70" s="138"/>
      <c r="NRR70" s="138"/>
      <c r="NRS70" s="138"/>
      <c r="NRT70" s="138"/>
      <c r="NRU70" s="138"/>
      <c r="NRV70" s="138"/>
      <c r="NRW70" s="138"/>
      <c r="NRX70" s="138"/>
      <c r="NRY70" s="138"/>
      <c r="NRZ70" s="138"/>
      <c r="NSA70" s="138"/>
      <c r="NSB70" s="138"/>
      <c r="NSC70" s="138"/>
      <c r="NSD70" s="138"/>
      <c r="NSE70" s="138"/>
      <c r="NSF70" s="138"/>
      <c r="NSG70" s="138"/>
      <c r="NSH70" s="138"/>
      <c r="NSI70" s="138"/>
      <c r="NSJ70" s="138"/>
      <c r="NSK70" s="138"/>
      <c r="NSL70" s="138"/>
      <c r="NSM70" s="138"/>
      <c r="NSN70" s="138"/>
      <c r="NSO70" s="138"/>
      <c r="NSP70" s="138"/>
      <c r="NSQ70" s="138"/>
      <c r="NSR70" s="138"/>
      <c r="NSS70" s="138"/>
      <c r="NST70" s="138"/>
      <c r="NSU70" s="138"/>
      <c r="NSV70" s="138"/>
      <c r="NSW70" s="138"/>
      <c r="NSX70" s="138"/>
      <c r="NSY70" s="138"/>
      <c r="NSZ70" s="138"/>
      <c r="NTA70" s="138"/>
      <c r="NTB70" s="138"/>
      <c r="NTC70" s="138"/>
      <c r="NTD70" s="138"/>
      <c r="NTE70" s="138"/>
      <c r="NTF70" s="138"/>
      <c r="NTG70" s="138"/>
      <c r="NTH70" s="138"/>
      <c r="NTI70" s="138"/>
      <c r="NTJ70" s="138"/>
      <c r="NTK70" s="138"/>
      <c r="NTL70" s="138"/>
      <c r="NTM70" s="138"/>
      <c r="NTN70" s="138"/>
      <c r="NTO70" s="138"/>
      <c r="NTP70" s="138"/>
      <c r="NTQ70" s="138"/>
      <c r="NTR70" s="138"/>
      <c r="NTS70" s="138"/>
      <c r="NTT70" s="138"/>
      <c r="NTU70" s="138"/>
      <c r="NTV70" s="138"/>
      <c r="NTW70" s="138"/>
      <c r="NTX70" s="138"/>
      <c r="NTY70" s="138"/>
      <c r="NTZ70" s="138"/>
      <c r="NUA70" s="138"/>
      <c r="NUB70" s="138"/>
      <c r="NUC70" s="138"/>
      <c r="NUD70" s="138"/>
      <c r="NUE70" s="138"/>
      <c r="NUF70" s="138"/>
      <c r="NUG70" s="138"/>
      <c r="NUH70" s="138"/>
      <c r="NUI70" s="138"/>
      <c r="NUJ70" s="138"/>
      <c r="NUK70" s="138"/>
      <c r="NUL70" s="138"/>
      <c r="NUM70" s="138"/>
      <c r="NUN70" s="138"/>
      <c r="NUO70" s="138"/>
      <c r="NUP70" s="138"/>
      <c r="NUQ70" s="138"/>
      <c r="NUR70" s="138"/>
      <c r="NUS70" s="138"/>
      <c r="NUT70" s="138"/>
      <c r="NUU70" s="138"/>
      <c r="NUV70" s="138"/>
      <c r="NUW70" s="138"/>
      <c r="NUX70" s="138"/>
      <c r="NUY70" s="138"/>
      <c r="NUZ70" s="138"/>
      <c r="NVA70" s="138"/>
      <c r="NVB70" s="138"/>
      <c r="NVC70" s="138"/>
      <c r="NVD70" s="138"/>
      <c r="NVE70" s="138"/>
      <c r="NVF70" s="138"/>
      <c r="NVG70" s="138"/>
      <c r="NVH70" s="138"/>
      <c r="NVI70" s="138"/>
      <c r="NVJ70" s="138"/>
      <c r="NVK70" s="138"/>
      <c r="NVL70" s="138"/>
      <c r="NVM70" s="138"/>
      <c r="NVN70" s="138"/>
      <c r="NVO70" s="138"/>
      <c r="NVP70" s="138"/>
      <c r="NVQ70" s="138"/>
      <c r="NVR70" s="138"/>
      <c r="NVS70" s="138"/>
      <c r="NVT70" s="138"/>
      <c r="NVU70" s="138"/>
      <c r="NVV70" s="138"/>
      <c r="NVW70" s="138"/>
      <c r="NVX70" s="138"/>
      <c r="NVY70" s="138"/>
      <c r="NVZ70" s="138"/>
      <c r="NWA70" s="138"/>
      <c r="NWB70" s="138"/>
      <c r="NWC70" s="138"/>
      <c r="NWD70" s="138"/>
      <c r="NWE70" s="138"/>
      <c r="NWF70" s="138"/>
      <c r="NWG70" s="138"/>
      <c r="NWH70" s="138"/>
      <c r="NWI70" s="138"/>
      <c r="NWJ70" s="138"/>
      <c r="NWK70" s="138"/>
      <c r="NWL70" s="138"/>
      <c r="NWM70" s="138"/>
      <c r="NWN70" s="138"/>
      <c r="NWO70" s="138"/>
      <c r="NWP70" s="138"/>
      <c r="NWQ70" s="138"/>
      <c r="NWR70" s="138"/>
      <c r="NWS70" s="138"/>
      <c r="NWT70" s="138"/>
      <c r="NWU70" s="138"/>
      <c r="NWV70" s="138"/>
      <c r="NWW70" s="138"/>
      <c r="NWX70" s="138"/>
      <c r="NWY70" s="138"/>
      <c r="NWZ70" s="138"/>
      <c r="NXA70" s="138"/>
      <c r="NXB70" s="138"/>
      <c r="NXC70" s="138"/>
      <c r="NXD70" s="138"/>
      <c r="NXE70" s="138"/>
      <c r="NXF70" s="138"/>
      <c r="NXG70" s="138"/>
      <c r="NXH70" s="138"/>
      <c r="NXI70" s="138"/>
      <c r="NXJ70" s="138"/>
      <c r="NXK70" s="138"/>
      <c r="NXL70" s="138"/>
      <c r="NXM70" s="138"/>
      <c r="NXN70" s="138"/>
      <c r="NXO70" s="138"/>
      <c r="NXP70" s="138"/>
      <c r="NXQ70" s="138"/>
      <c r="NXR70" s="138"/>
      <c r="NXS70" s="138"/>
      <c r="NXT70" s="138"/>
      <c r="NXU70" s="138"/>
      <c r="NXV70" s="138"/>
      <c r="NXW70" s="138"/>
      <c r="NXX70" s="138"/>
      <c r="NXY70" s="138"/>
      <c r="NXZ70" s="138"/>
      <c r="NYA70" s="138"/>
      <c r="NYB70" s="138"/>
      <c r="NYC70" s="138"/>
      <c r="NYD70" s="138"/>
      <c r="NYE70" s="138"/>
      <c r="NYF70" s="138"/>
      <c r="NYG70" s="138"/>
      <c r="NYH70" s="138"/>
      <c r="NYI70" s="138"/>
      <c r="NYJ70" s="138"/>
      <c r="NYK70" s="138"/>
      <c r="NYL70" s="138"/>
      <c r="NYM70" s="138"/>
      <c r="NYN70" s="138"/>
      <c r="NYO70" s="138"/>
      <c r="NYP70" s="138"/>
      <c r="NYQ70" s="138"/>
      <c r="NYR70" s="138"/>
      <c r="NYS70" s="138"/>
      <c r="NYT70" s="138"/>
      <c r="NYU70" s="138"/>
      <c r="NYV70" s="138"/>
      <c r="NYW70" s="138"/>
      <c r="NYX70" s="138"/>
      <c r="NYY70" s="138"/>
      <c r="NYZ70" s="138"/>
      <c r="NZA70" s="138"/>
      <c r="NZB70" s="138"/>
      <c r="NZC70" s="138"/>
      <c r="NZD70" s="138"/>
      <c r="NZE70" s="138"/>
      <c r="NZF70" s="138"/>
      <c r="NZG70" s="138"/>
      <c r="NZH70" s="138"/>
      <c r="NZI70" s="138"/>
      <c r="NZJ70" s="138"/>
      <c r="NZK70" s="138"/>
      <c r="NZL70" s="138"/>
      <c r="NZM70" s="138"/>
      <c r="NZN70" s="138"/>
      <c r="NZO70" s="138"/>
      <c r="NZP70" s="138"/>
      <c r="NZQ70" s="138"/>
      <c r="NZR70" s="138"/>
      <c r="NZS70" s="138"/>
      <c r="NZT70" s="138"/>
      <c r="NZU70" s="138"/>
      <c r="NZV70" s="138"/>
      <c r="NZW70" s="138"/>
      <c r="NZX70" s="138"/>
      <c r="NZY70" s="138"/>
      <c r="NZZ70" s="138"/>
      <c r="OAA70" s="138"/>
      <c r="OAB70" s="138"/>
      <c r="OAC70" s="138"/>
      <c r="OAD70" s="138"/>
      <c r="OAE70" s="138"/>
      <c r="OAF70" s="138"/>
      <c r="OAG70" s="138"/>
      <c r="OAH70" s="138"/>
      <c r="OAI70" s="138"/>
      <c r="OAJ70" s="138"/>
      <c r="OAK70" s="138"/>
      <c r="OAL70" s="138"/>
      <c r="OAM70" s="138"/>
      <c r="OAN70" s="138"/>
      <c r="OAO70" s="138"/>
      <c r="OAP70" s="138"/>
      <c r="OAQ70" s="138"/>
      <c r="OAR70" s="138"/>
      <c r="OAS70" s="138"/>
      <c r="OAT70" s="138"/>
      <c r="OAU70" s="138"/>
      <c r="OAV70" s="138"/>
      <c r="OAW70" s="138"/>
      <c r="OAX70" s="138"/>
      <c r="OAY70" s="138"/>
      <c r="OAZ70" s="138"/>
      <c r="OBA70" s="138"/>
      <c r="OBB70" s="138"/>
      <c r="OBC70" s="138"/>
      <c r="OBD70" s="138"/>
      <c r="OBE70" s="138"/>
      <c r="OBF70" s="138"/>
      <c r="OBG70" s="138"/>
      <c r="OBH70" s="138"/>
      <c r="OBI70" s="138"/>
      <c r="OBJ70" s="138"/>
      <c r="OBK70" s="138"/>
      <c r="OBL70" s="138"/>
      <c r="OBM70" s="138"/>
      <c r="OBN70" s="138"/>
      <c r="OBO70" s="138"/>
      <c r="OBP70" s="138"/>
      <c r="OBQ70" s="138"/>
      <c r="OBR70" s="138"/>
      <c r="OBS70" s="138"/>
      <c r="OBT70" s="138"/>
      <c r="OBU70" s="138"/>
      <c r="OBV70" s="138"/>
      <c r="OBW70" s="138"/>
      <c r="OBX70" s="138"/>
      <c r="OBY70" s="138"/>
      <c r="OBZ70" s="138"/>
      <c r="OCA70" s="138"/>
      <c r="OCB70" s="138"/>
      <c r="OCC70" s="138"/>
      <c r="OCD70" s="138"/>
      <c r="OCE70" s="138"/>
      <c r="OCF70" s="138"/>
      <c r="OCG70" s="138"/>
      <c r="OCH70" s="138"/>
      <c r="OCI70" s="138"/>
      <c r="OCJ70" s="138"/>
      <c r="OCK70" s="138"/>
      <c r="OCL70" s="138"/>
      <c r="OCM70" s="138"/>
      <c r="OCN70" s="138"/>
      <c r="OCO70" s="138"/>
      <c r="OCP70" s="138"/>
      <c r="OCQ70" s="138"/>
      <c r="OCR70" s="138"/>
      <c r="OCS70" s="138"/>
      <c r="OCT70" s="138"/>
      <c r="OCU70" s="138"/>
      <c r="OCV70" s="138"/>
      <c r="OCW70" s="138"/>
      <c r="OCX70" s="138"/>
      <c r="OCY70" s="138"/>
      <c r="OCZ70" s="138"/>
      <c r="ODA70" s="138"/>
      <c r="ODB70" s="138"/>
      <c r="ODC70" s="138"/>
      <c r="ODD70" s="138"/>
      <c r="ODE70" s="138"/>
      <c r="ODF70" s="138"/>
      <c r="ODG70" s="138"/>
      <c r="ODH70" s="138"/>
      <c r="ODI70" s="138"/>
      <c r="ODJ70" s="138"/>
      <c r="ODK70" s="138"/>
      <c r="ODL70" s="138"/>
      <c r="ODM70" s="138"/>
      <c r="ODN70" s="138"/>
      <c r="ODO70" s="138"/>
      <c r="ODP70" s="138"/>
      <c r="ODQ70" s="138"/>
      <c r="ODR70" s="138"/>
      <c r="ODS70" s="138"/>
      <c r="ODT70" s="138"/>
      <c r="ODU70" s="138"/>
      <c r="ODV70" s="138"/>
      <c r="ODW70" s="138"/>
      <c r="ODX70" s="138"/>
      <c r="ODY70" s="138"/>
      <c r="ODZ70" s="138"/>
      <c r="OEA70" s="138"/>
      <c r="OEB70" s="138"/>
      <c r="OEC70" s="138"/>
      <c r="OED70" s="138"/>
      <c r="OEE70" s="138"/>
      <c r="OEF70" s="138"/>
      <c r="OEG70" s="138"/>
      <c r="OEH70" s="138"/>
      <c r="OEI70" s="138"/>
      <c r="OEJ70" s="138"/>
      <c r="OEK70" s="138"/>
      <c r="OEL70" s="138"/>
      <c r="OEM70" s="138"/>
      <c r="OEN70" s="138"/>
      <c r="OEO70" s="138"/>
      <c r="OEP70" s="138"/>
      <c r="OEQ70" s="138"/>
      <c r="OER70" s="138"/>
      <c r="OES70" s="138"/>
      <c r="OET70" s="138"/>
      <c r="OEU70" s="138"/>
      <c r="OEV70" s="138"/>
      <c r="OEW70" s="138"/>
      <c r="OEX70" s="138"/>
      <c r="OEY70" s="138"/>
      <c r="OEZ70" s="138"/>
      <c r="OFA70" s="138"/>
      <c r="OFB70" s="138"/>
      <c r="OFC70" s="138"/>
      <c r="OFD70" s="138"/>
      <c r="OFE70" s="138"/>
      <c r="OFF70" s="138"/>
      <c r="OFG70" s="138"/>
      <c r="OFH70" s="138"/>
      <c r="OFI70" s="138"/>
      <c r="OFJ70" s="138"/>
      <c r="OFK70" s="138"/>
      <c r="OFL70" s="138"/>
      <c r="OFM70" s="138"/>
      <c r="OFN70" s="138"/>
      <c r="OFO70" s="138"/>
      <c r="OFP70" s="138"/>
      <c r="OFQ70" s="138"/>
      <c r="OFR70" s="138"/>
      <c r="OFS70" s="138"/>
      <c r="OFT70" s="138"/>
      <c r="OFU70" s="138"/>
      <c r="OFV70" s="138"/>
      <c r="OFW70" s="138"/>
      <c r="OFX70" s="138"/>
      <c r="OFY70" s="138"/>
      <c r="OFZ70" s="138"/>
      <c r="OGA70" s="138"/>
      <c r="OGB70" s="138"/>
      <c r="OGC70" s="138"/>
      <c r="OGD70" s="138"/>
      <c r="OGE70" s="138"/>
      <c r="OGF70" s="138"/>
      <c r="OGG70" s="138"/>
      <c r="OGH70" s="138"/>
      <c r="OGI70" s="138"/>
      <c r="OGJ70" s="138"/>
      <c r="OGK70" s="138"/>
      <c r="OGL70" s="138"/>
      <c r="OGM70" s="138"/>
      <c r="OGN70" s="138"/>
      <c r="OGO70" s="138"/>
      <c r="OGP70" s="138"/>
      <c r="OGQ70" s="138"/>
      <c r="OGR70" s="138"/>
      <c r="OGS70" s="138"/>
      <c r="OGT70" s="138"/>
      <c r="OGU70" s="138"/>
      <c r="OGV70" s="138"/>
      <c r="OGW70" s="138"/>
      <c r="OGX70" s="138"/>
      <c r="OGY70" s="138"/>
      <c r="OGZ70" s="138"/>
      <c r="OHA70" s="138"/>
      <c r="OHB70" s="138"/>
      <c r="OHC70" s="138"/>
      <c r="OHD70" s="138"/>
      <c r="OHE70" s="138"/>
      <c r="OHF70" s="138"/>
      <c r="OHG70" s="138"/>
      <c r="OHH70" s="138"/>
      <c r="OHI70" s="138"/>
      <c r="OHJ70" s="138"/>
      <c r="OHK70" s="138"/>
      <c r="OHL70" s="138"/>
      <c r="OHM70" s="138"/>
      <c r="OHN70" s="138"/>
      <c r="OHO70" s="138"/>
      <c r="OHP70" s="138"/>
      <c r="OHQ70" s="138"/>
      <c r="OHR70" s="138"/>
      <c r="OHS70" s="138"/>
      <c r="OHT70" s="138"/>
      <c r="OHU70" s="138"/>
      <c r="OHV70" s="138"/>
      <c r="OHW70" s="138"/>
      <c r="OHX70" s="138"/>
      <c r="OHY70" s="138"/>
      <c r="OHZ70" s="138"/>
      <c r="OIA70" s="138"/>
      <c r="OIB70" s="138"/>
      <c r="OIC70" s="138"/>
      <c r="OID70" s="138"/>
      <c r="OIE70" s="138"/>
      <c r="OIF70" s="138"/>
      <c r="OIG70" s="138"/>
      <c r="OIH70" s="138"/>
      <c r="OII70" s="138"/>
      <c r="OIJ70" s="138"/>
      <c r="OIK70" s="138"/>
      <c r="OIL70" s="138"/>
      <c r="OIM70" s="138"/>
      <c r="OIN70" s="138"/>
      <c r="OIO70" s="138"/>
      <c r="OIP70" s="138"/>
      <c r="OIQ70" s="138"/>
      <c r="OIR70" s="138"/>
      <c r="OIS70" s="138"/>
      <c r="OIT70" s="138"/>
      <c r="OIU70" s="138"/>
      <c r="OIV70" s="138"/>
      <c r="OIW70" s="138"/>
      <c r="OIX70" s="138"/>
      <c r="OIY70" s="138"/>
      <c r="OIZ70" s="138"/>
      <c r="OJA70" s="138"/>
      <c r="OJB70" s="138"/>
      <c r="OJC70" s="138"/>
      <c r="OJD70" s="138"/>
      <c r="OJE70" s="138"/>
      <c r="OJF70" s="138"/>
      <c r="OJG70" s="138"/>
      <c r="OJH70" s="138"/>
      <c r="OJI70" s="138"/>
      <c r="OJJ70" s="138"/>
      <c r="OJK70" s="138"/>
      <c r="OJL70" s="138"/>
      <c r="OJM70" s="138"/>
      <c r="OJN70" s="138"/>
      <c r="OJO70" s="138"/>
      <c r="OJP70" s="138"/>
      <c r="OJQ70" s="138"/>
      <c r="OJR70" s="138"/>
      <c r="OJS70" s="138"/>
      <c r="OJT70" s="138"/>
      <c r="OJU70" s="138"/>
      <c r="OJV70" s="138"/>
      <c r="OJW70" s="138"/>
      <c r="OJX70" s="138"/>
      <c r="OJY70" s="138"/>
      <c r="OJZ70" s="138"/>
      <c r="OKA70" s="138"/>
      <c r="OKB70" s="138"/>
      <c r="OKC70" s="138"/>
      <c r="OKD70" s="138"/>
      <c r="OKE70" s="138"/>
      <c r="OKF70" s="138"/>
      <c r="OKG70" s="138"/>
      <c r="OKH70" s="138"/>
      <c r="OKI70" s="138"/>
      <c r="OKJ70" s="138"/>
      <c r="OKK70" s="138"/>
      <c r="OKL70" s="138"/>
      <c r="OKM70" s="138"/>
      <c r="OKN70" s="138"/>
      <c r="OKO70" s="138"/>
      <c r="OKP70" s="138"/>
      <c r="OKQ70" s="138"/>
      <c r="OKR70" s="138"/>
      <c r="OKS70" s="138"/>
      <c r="OKT70" s="138"/>
      <c r="OKU70" s="138"/>
      <c r="OKV70" s="138"/>
      <c r="OKW70" s="138"/>
      <c r="OKX70" s="138"/>
      <c r="OKY70" s="138"/>
      <c r="OKZ70" s="138"/>
      <c r="OLA70" s="138"/>
      <c r="OLB70" s="138"/>
      <c r="OLC70" s="138"/>
      <c r="OLD70" s="138"/>
      <c r="OLE70" s="138"/>
      <c r="OLF70" s="138"/>
      <c r="OLG70" s="138"/>
      <c r="OLH70" s="138"/>
      <c r="OLI70" s="138"/>
      <c r="OLJ70" s="138"/>
      <c r="OLK70" s="138"/>
      <c r="OLL70" s="138"/>
      <c r="OLM70" s="138"/>
      <c r="OLN70" s="138"/>
      <c r="OLO70" s="138"/>
      <c r="OLP70" s="138"/>
      <c r="OLQ70" s="138"/>
      <c r="OLR70" s="138"/>
      <c r="OLS70" s="138"/>
      <c r="OLT70" s="138"/>
      <c r="OLU70" s="138"/>
      <c r="OLV70" s="138"/>
      <c r="OLW70" s="138"/>
      <c r="OLX70" s="138"/>
      <c r="OLY70" s="138"/>
      <c r="OLZ70" s="138"/>
      <c r="OMA70" s="138"/>
      <c r="OMB70" s="138"/>
      <c r="OMC70" s="138"/>
      <c r="OMD70" s="138"/>
      <c r="OME70" s="138"/>
      <c r="OMF70" s="138"/>
      <c r="OMG70" s="138"/>
      <c r="OMH70" s="138"/>
      <c r="OMI70" s="138"/>
      <c r="OMJ70" s="138"/>
      <c r="OMK70" s="138"/>
      <c r="OML70" s="138"/>
      <c r="OMM70" s="138"/>
      <c r="OMN70" s="138"/>
      <c r="OMO70" s="138"/>
      <c r="OMP70" s="138"/>
      <c r="OMQ70" s="138"/>
      <c r="OMR70" s="138"/>
      <c r="OMS70" s="138"/>
      <c r="OMT70" s="138"/>
      <c r="OMU70" s="138"/>
      <c r="OMV70" s="138"/>
      <c r="OMW70" s="138"/>
      <c r="OMX70" s="138"/>
      <c r="OMY70" s="138"/>
      <c r="OMZ70" s="138"/>
      <c r="ONA70" s="138"/>
      <c r="ONB70" s="138"/>
      <c r="ONC70" s="138"/>
      <c r="OND70" s="138"/>
      <c r="ONE70" s="138"/>
      <c r="ONF70" s="138"/>
      <c r="ONG70" s="138"/>
      <c r="ONH70" s="138"/>
      <c r="ONI70" s="138"/>
      <c r="ONJ70" s="138"/>
      <c r="ONK70" s="138"/>
      <c r="ONL70" s="138"/>
      <c r="ONM70" s="138"/>
      <c r="ONN70" s="138"/>
      <c r="ONO70" s="138"/>
      <c r="ONP70" s="138"/>
      <c r="ONQ70" s="138"/>
      <c r="ONR70" s="138"/>
      <c r="ONS70" s="138"/>
      <c r="ONT70" s="138"/>
      <c r="ONU70" s="138"/>
      <c r="ONV70" s="138"/>
      <c r="ONW70" s="138"/>
      <c r="ONX70" s="138"/>
      <c r="ONY70" s="138"/>
      <c r="ONZ70" s="138"/>
      <c r="OOA70" s="138"/>
      <c r="OOB70" s="138"/>
      <c r="OOC70" s="138"/>
      <c r="OOD70" s="138"/>
      <c r="OOE70" s="138"/>
      <c r="OOF70" s="138"/>
      <c r="OOG70" s="138"/>
      <c r="OOH70" s="138"/>
      <c r="OOI70" s="138"/>
      <c r="OOJ70" s="138"/>
      <c r="OOK70" s="138"/>
      <c r="OOL70" s="138"/>
      <c r="OOM70" s="138"/>
      <c r="OON70" s="138"/>
      <c r="OOO70" s="138"/>
      <c r="OOP70" s="138"/>
      <c r="OOQ70" s="138"/>
      <c r="OOR70" s="138"/>
      <c r="OOS70" s="138"/>
      <c r="OOT70" s="138"/>
      <c r="OOU70" s="138"/>
      <c r="OOV70" s="138"/>
      <c r="OOW70" s="138"/>
      <c r="OOX70" s="138"/>
      <c r="OOY70" s="138"/>
      <c r="OOZ70" s="138"/>
      <c r="OPA70" s="138"/>
      <c r="OPB70" s="138"/>
      <c r="OPC70" s="138"/>
      <c r="OPD70" s="138"/>
      <c r="OPE70" s="138"/>
      <c r="OPF70" s="138"/>
      <c r="OPG70" s="138"/>
      <c r="OPH70" s="138"/>
      <c r="OPI70" s="138"/>
      <c r="OPJ70" s="138"/>
      <c r="OPK70" s="138"/>
      <c r="OPL70" s="138"/>
      <c r="OPM70" s="138"/>
      <c r="OPN70" s="138"/>
      <c r="OPO70" s="138"/>
      <c r="OPP70" s="138"/>
      <c r="OPQ70" s="138"/>
      <c r="OPR70" s="138"/>
      <c r="OPS70" s="138"/>
      <c r="OPT70" s="138"/>
      <c r="OPU70" s="138"/>
      <c r="OPV70" s="138"/>
      <c r="OPW70" s="138"/>
      <c r="OPX70" s="138"/>
      <c r="OPY70" s="138"/>
      <c r="OPZ70" s="138"/>
      <c r="OQA70" s="138"/>
      <c r="OQB70" s="138"/>
      <c r="OQC70" s="138"/>
      <c r="OQD70" s="138"/>
      <c r="OQE70" s="138"/>
      <c r="OQF70" s="138"/>
      <c r="OQG70" s="138"/>
      <c r="OQH70" s="138"/>
      <c r="OQI70" s="138"/>
      <c r="OQJ70" s="138"/>
      <c r="OQK70" s="138"/>
      <c r="OQL70" s="138"/>
      <c r="OQM70" s="138"/>
      <c r="OQN70" s="138"/>
      <c r="OQO70" s="138"/>
      <c r="OQP70" s="138"/>
      <c r="OQQ70" s="138"/>
      <c r="OQR70" s="138"/>
      <c r="OQS70" s="138"/>
      <c r="OQT70" s="138"/>
      <c r="OQU70" s="138"/>
      <c r="OQV70" s="138"/>
      <c r="OQW70" s="138"/>
      <c r="OQX70" s="138"/>
      <c r="OQY70" s="138"/>
      <c r="OQZ70" s="138"/>
      <c r="ORA70" s="138"/>
      <c r="ORB70" s="138"/>
      <c r="ORC70" s="138"/>
      <c r="ORD70" s="138"/>
      <c r="ORE70" s="138"/>
      <c r="ORF70" s="138"/>
      <c r="ORG70" s="138"/>
      <c r="ORH70" s="138"/>
      <c r="ORI70" s="138"/>
      <c r="ORJ70" s="138"/>
      <c r="ORK70" s="138"/>
      <c r="ORL70" s="138"/>
      <c r="ORM70" s="138"/>
      <c r="ORN70" s="138"/>
      <c r="ORO70" s="138"/>
      <c r="ORP70" s="138"/>
      <c r="ORQ70" s="138"/>
      <c r="ORR70" s="138"/>
      <c r="ORS70" s="138"/>
      <c r="ORT70" s="138"/>
      <c r="ORU70" s="138"/>
      <c r="ORV70" s="138"/>
      <c r="ORW70" s="138"/>
      <c r="ORX70" s="138"/>
      <c r="ORY70" s="138"/>
      <c r="ORZ70" s="138"/>
      <c r="OSA70" s="138"/>
      <c r="OSB70" s="138"/>
      <c r="OSC70" s="138"/>
      <c r="OSD70" s="138"/>
      <c r="OSE70" s="138"/>
      <c r="OSF70" s="138"/>
      <c r="OSG70" s="138"/>
      <c r="OSH70" s="138"/>
      <c r="OSI70" s="138"/>
      <c r="OSJ70" s="138"/>
      <c r="OSK70" s="138"/>
      <c r="OSL70" s="138"/>
      <c r="OSM70" s="138"/>
      <c r="OSN70" s="138"/>
      <c r="OSO70" s="138"/>
      <c r="OSP70" s="138"/>
      <c r="OSQ70" s="138"/>
      <c r="OSR70" s="138"/>
      <c r="OSS70" s="138"/>
      <c r="OST70" s="138"/>
      <c r="OSU70" s="138"/>
      <c r="OSV70" s="138"/>
      <c r="OSW70" s="138"/>
      <c r="OSX70" s="138"/>
      <c r="OSY70" s="138"/>
      <c r="OSZ70" s="138"/>
      <c r="OTA70" s="138"/>
      <c r="OTB70" s="138"/>
      <c r="OTC70" s="138"/>
      <c r="OTD70" s="138"/>
      <c r="OTE70" s="138"/>
      <c r="OTF70" s="138"/>
      <c r="OTG70" s="138"/>
      <c r="OTH70" s="138"/>
      <c r="OTI70" s="138"/>
      <c r="OTJ70" s="138"/>
      <c r="OTK70" s="138"/>
      <c r="OTL70" s="138"/>
      <c r="OTM70" s="138"/>
      <c r="OTN70" s="138"/>
      <c r="OTO70" s="138"/>
      <c r="OTP70" s="138"/>
      <c r="OTQ70" s="138"/>
      <c r="OTR70" s="138"/>
      <c r="OTS70" s="138"/>
      <c r="OTT70" s="138"/>
      <c r="OTU70" s="138"/>
      <c r="OTV70" s="138"/>
      <c r="OTW70" s="138"/>
      <c r="OTX70" s="138"/>
      <c r="OTY70" s="138"/>
      <c r="OTZ70" s="138"/>
      <c r="OUA70" s="138"/>
      <c r="OUB70" s="138"/>
      <c r="OUC70" s="138"/>
      <c r="OUD70" s="138"/>
      <c r="OUE70" s="138"/>
      <c r="OUF70" s="138"/>
      <c r="OUG70" s="138"/>
      <c r="OUH70" s="138"/>
      <c r="OUI70" s="138"/>
      <c r="OUJ70" s="138"/>
      <c r="OUK70" s="138"/>
      <c r="OUL70" s="138"/>
      <c r="OUM70" s="138"/>
      <c r="OUN70" s="138"/>
      <c r="OUO70" s="138"/>
      <c r="OUP70" s="138"/>
      <c r="OUQ70" s="138"/>
      <c r="OUR70" s="138"/>
      <c r="OUS70" s="138"/>
      <c r="OUT70" s="138"/>
      <c r="OUU70" s="138"/>
      <c r="OUV70" s="138"/>
      <c r="OUW70" s="138"/>
      <c r="OUX70" s="138"/>
      <c r="OUY70" s="138"/>
      <c r="OUZ70" s="138"/>
      <c r="OVA70" s="138"/>
      <c r="OVB70" s="138"/>
      <c r="OVC70" s="138"/>
      <c r="OVD70" s="138"/>
      <c r="OVE70" s="138"/>
      <c r="OVF70" s="138"/>
      <c r="OVG70" s="138"/>
      <c r="OVH70" s="138"/>
      <c r="OVI70" s="138"/>
      <c r="OVJ70" s="138"/>
      <c r="OVK70" s="138"/>
      <c r="OVL70" s="138"/>
      <c r="OVM70" s="138"/>
      <c r="OVN70" s="138"/>
      <c r="OVO70" s="138"/>
      <c r="OVP70" s="138"/>
      <c r="OVQ70" s="138"/>
      <c r="OVR70" s="138"/>
      <c r="OVS70" s="138"/>
      <c r="OVT70" s="138"/>
      <c r="OVU70" s="138"/>
      <c r="OVV70" s="138"/>
      <c r="OVW70" s="138"/>
      <c r="OVX70" s="138"/>
      <c r="OVY70" s="138"/>
      <c r="OVZ70" s="138"/>
      <c r="OWA70" s="138"/>
      <c r="OWB70" s="138"/>
      <c r="OWC70" s="138"/>
      <c r="OWD70" s="138"/>
      <c r="OWE70" s="138"/>
      <c r="OWF70" s="138"/>
      <c r="OWG70" s="138"/>
      <c r="OWH70" s="138"/>
      <c r="OWI70" s="138"/>
      <c r="OWJ70" s="138"/>
      <c r="OWK70" s="138"/>
      <c r="OWL70" s="138"/>
      <c r="OWM70" s="138"/>
      <c r="OWN70" s="138"/>
      <c r="OWO70" s="138"/>
      <c r="OWP70" s="138"/>
      <c r="OWQ70" s="138"/>
      <c r="OWR70" s="138"/>
      <c r="OWS70" s="138"/>
      <c r="OWT70" s="138"/>
      <c r="OWU70" s="138"/>
      <c r="OWV70" s="138"/>
      <c r="OWW70" s="138"/>
      <c r="OWX70" s="138"/>
      <c r="OWY70" s="138"/>
      <c r="OWZ70" s="138"/>
      <c r="OXA70" s="138"/>
      <c r="OXB70" s="138"/>
      <c r="OXC70" s="138"/>
      <c r="OXD70" s="138"/>
      <c r="OXE70" s="138"/>
      <c r="OXF70" s="138"/>
      <c r="OXG70" s="138"/>
      <c r="OXH70" s="138"/>
      <c r="OXI70" s="138"/>
      <c r="OXJ70" s="138"/>
      <c r="OXK70" s="138"/>
      <c r="OXL70" s="138"/>
      <c r="OXM70" s="138"/>
      <c r="OXN70" s="138"/>
      <c r="OXO70" s="138"/>
      <c r="OXP70" s="138"/>
      <c r="OXQ70" s="138"/>
      <c r="OXR70" s="138"/>
      <c r="OXS70" s="138"/>
      <c r="OXT70" s="138"/>
      <c r="OXU70" s="138"/>
      <c r="OXV70" s="138"/>
      <c r="OXW70" s="138"/>
      <c r="OXX70" s="138"/>
      <c r="OXY70" s="138"/>
      <c r="OXZ70" s="138"/>
      <c r="OYA70" s="138"/>
      <c r="OYB70" s="138"/>
      <c r="OYC70" s="138"/>
      <c r="OYD70" s="138"/>
      <c r="OYE70" s="138"/>
      <c r="OYF70" s="138"/>
      <c r="OYG70" s="138"/>
      <c r="OYH70" s="138"/>
      <c r="OYI70" s="138"/>
      <c r="OYJ70" s="138"/>
      <c r="OYK70" s="138"/>
      <c r="OYL70" s="138"/>
      <c r="OYM70" s="138"/>
      <c r="OYN70" s="138"/>
      <c r="OYO70" s="138"/>
      <c r="OYP70" s="138"/>
      <c r="OYQ70" s="138"/>
      <c r="OYR70" s="138"/>
      <c r="OYS70" s="138"/>
      <c r="OYT70" s="138"/>
      <c r="OYU70" s="138"/>
      <c r="OYV70" s="138"/>
      <c r="OYW70" s="138"/>
      <c r="OYX70" s="138"/>
      <c r="OYY70" s="138"/>
      <c r="OYZ70" s="138"/>
      <c r="OZA70" s="138"/>
      <c r="OZB70" s="138"/>
      <c r="OZC70" s="138"/>
      <c r="OZD70" s="138"/>
      <c r="OZE70" s="138"/>
      <c r="OZF70" s="138"/>
      <c r="OZG70" s="138"/>
      <c r="OZH70" s="138"/>
      <c r="OZI70" s="138"/>
      <c r="OZJ70" s="138"/>
      <c r="OZK70" s="138"/>
      <c r="OZL70" s="138"/>
      <c r="OZM70" s="138"/>
      <c r="OZN70" s="138"/>
      <c r="OZO70" s="138"/>
      <c r="OZP70" s="138"/>
      <c r="OZQ70" s="138"/>
      <c r="OZR70" s="138"/>
      <c r="OZS70" s="138"/>
      <c r="OZT70" s="138"/>
      <c r="OZU70" s="138"/>
      <c r="OZV70" s="138"/>
      <c r="OZW70" s="138"/>
      <c r="OZX70" s="138"/>
      <c r="OZY70" s="138"/>
      <c r="OZZ70" s="138"/>
      <c r="PAA70" s="138"/>
      <c r="PAB70" s="138"/>
      <c r="PAC70" s="138"/>
      <c r="PAD70" s="138"/>
      <c r="PAE70" s="138"/>
      <c r="PAF70" s="138"/>
      <c r="PAG70" s="138"/>
      <c r="PAH70" s="138"/>
      <c r="PAI70" s="138"/>
      <c r="PAJ70" s="138"/>
      <c r="PAK70" s="138"/>
      <c r="PAL70" s="138"/>
      <c r="PAM70" s="138"/>
      <c r="PAN70" s="138"/>
      <c r="PAO70" s="138"/>
      <c r="PAP70" s="138"/>
      <c r="PAQ70" s="138"/>
      <c r="PAR70" s="138"/>
      <c r="PAS70" s="138"/>
      <c r="PAT70" s="138"/>
      <c r="PAU70" s="138"/>
      <c r="PAV70" s="138"/>
      <c r="PAW70" s="138"/>
      <c r="PAX70" s="138"/>
      <c r="PAY70" s="138"/>
      <c r="PAZ70" s="138"/>
      <c r="PBA70" s="138"/>
      <c r="PBB70" s="138"/>
      <c r="PBC70" s="138"/>
      <c r="PBD70" s="138"/>
      <c r="PBE70" s="138"/>
      <c r="PBF70" s="138"/>
      <c r="PBG70" s="138"/>
      <c r="PBH70" s="138"/>
      <c r="PBI70" s="138"/>
      <c r="PBJ70" s="138"/>
      <c r="PBK70" s="138"/>
      <c r="PBL70" s="138"/>
      <c r="PBM70" s="138"/>
      <c r="PBN70" s="138"/>
      <c r="PBO70" s="138"/>
      <c r="PBP70" s="138"/>
      <c r="PBQ70" s="138"/>
      <c r="PBR70" s="138"/>
      <c r="PBS70" s="138"/>
      <c r="PBT70" s="138"/>
      <c r="PBU70" s="138"/>
      <c r="PBV70" s="138"/>
      <c r="PBW70" s="138"/>
      <c r="PBX70" s="138"/>
      <c r="PBY70" s="138"/>
      <c r="PBZ70" s="138"/>
      <c r="PCA70" s="138"/>
      <c r="PCB70" s="138"/>
      <c r="PCC70" s="138"/>
      <c r="PCD70" s="138"/>
      <c r="PCE70" s="138"/>
      <c r="PCF70" s="138"/>
      <c r="PCG70" s="138"/>
      <c r="PCH70" s="138"/>
      <c r="PCI70" s="138"/>
      <c r="PCJ70" s="138"/>
      <c r="PCK70" s="138"/>
      <c r="PCL70" s="138"/>
      <c r="PCM70" s="138"/>
      <c r="PCN70" s="138"/>
      <c r="PCO70" s="138"/>
      <c r="PCP70" s="138"/>
      <c r="PCQ70" s="138"/>
      <c r="PCR70" s="138"/>
      <c r="PCS70" s="138"/>
      <c r="PCT70" s="138"/>
      <c r="PCU70" s="138"/>
      <c r="PCV70" s="138"/>
      <c r="PCW70" s="138"/>
      <c r="PCX70" s="138"/>
      <c r="PCY70" s="138"/>
      <c r="PCZ70" s="138"/>
      <c r="PDA70" s="138"/>
      <c r="PDB70" s="138"/>
      <c r="PDC70" s="138"/>
      <c r="PDD70" s="138"/>
      <c r="PDE70" s="138"/>
      <c r="PDF70" s="138"/>
      <c r="PDG70" s="138"/>
      <c r="PDH70" s="138"/>
      <c r="PDI70" s="138"/>
      <c r="PDJ70" s="138"/>
      <c r="PDK70" s="138"/>
      <c r="PDL70" s="138"/>
      <c r="PDM70" s="138"/>
      <c r="PDN70" s="138"/>
      <c r="PDO70" s="138"/>
      <c r="PDP70" s="138"/>
      <c r="PDQ70" s="138"/>
      <c r="PDR70" s="138"/>
      <c r="PDS70" s="138"/>
      <c r="PDT70" s="138"/>
      <c r="PDU70" s="138"/>
      <c r="PDV70" s="138"/>
      <c r="PDW70" s="138"/>
      <c r="PDX70" s="138"/>
      <c r="PDY70" s="138"/>
      <c r="PDZ70" s="138"/>
      <c r="PEA70" s="138"/>
      <c r="PEB70" s="138"/>
      <c r="PEC70" s="138"/>
      <c r="PED70" s="138"/>
      <c r="PEE70" s="138"/>
      <c r="PEF70" s="138"/>
      <c r="PEG70" s="138"/>
      <c r="PEH70" s="138"/>
      <c r="PEI70" s="138"/>
      <c r="PEJ70" s="138"/>
      <c r="PEK70" s="138"/>
      <c r="PEL70" s="138"/>
      <c r="PEM70" s="138"/>
      <c r="PEN70" s="138"/>
      <c r="PEO70" s="138"/>
      <c r="PEP70" s="138"/>
      <c r="PEQ70" s="138"/>
      <c r="PER70" s="138"/>
      <c r="PES70" s="138"/>
      <c r="PET70" s="138"/>
      <c r="PEU70" s="138"/>
      <c r="PEV70" s="138"/>
      <c r="PEW70" s="138"/>
      <c r="PEX70" s="138"/>
      <c r="PEY70" s="138"/>
      <c r="PEZ70" s="138"/>
      <c r="PFA70" s="138"/>
      <c r="PFB70" s="138"/>
      <c r="PFC70" s="138"/>
      <c r="PFD70" s="138"/>
      <c r="PFE70" s="138"/>
      <c r="PFF70" s="138"/>
      <c r="PFG70" s="138"/>
      <c r="PFH70" s="138"/>
      <c r="PFI70" s="138"/>
      <c r="PFJ70" s="138"/>
      <c r="PFK70" s="138"/>
      <c r="PFL70" s="138"/>
      <c r="PFM70" s="138"/>
      <c r="PFN70" s="138"/>
      <c r="PFO70" s="138"/>
      <c r="PFP70" s="138"/>
      <c r="PFQ70" s="138"/>
      <c r="PFR70" s="138"/>
      <c r="PFS70" s="138"/>
      <c r="PFT70" s="138"/>
      <c r="PFU70" s="138"/>
      <c r="PFV70" s="138"/>
      <c r="PFW70" s="138"/>
      <c r="PFX70" s="138"/>
      <c r="PFY70" s="138"/>
      <c r="PFZ70" s="138"/>
      <c r="PGA70" s="138"/>
      <c r="PGB70" s="138"/>
      <c r="PGC70" s="138"/>
      <c r="PGD70" s="138"/>
      <c r="PGE70" s="138"/>
      <c r="PGF70" s="138"/>
      <c r="PGG70" s="138"/>
      <c r="PGH70" s="138"/>
      <c r="PGI70" s="138"/>
      <c r="PGJ70" s="138"/>
      <c r="PGK70" s="138"/>
      <c r="PGL70" s="138"/>
      <c r="PGM70" s="138"/>
      <c r="PGN70" s="138"/>
      <c r="PGO70" s="138"/>
      <c r="PGP70" s="138"/>
      <c r="PGQ70" s="138"/>
      <c r="PGR70" s="138"/>
      <c r="PGS70" s="138"/>
      <c r="PGT70" s="138"/>
      <c r="PGU70" s="138"/>
      <c r="PGV70" s="138"/>
      <c r="PGW70" s="138"/>
      <c r="PGX70" s="138"/>
      <c r="PGY70" s="138"/>
      <c r="PGZ70" s="138"/>
      <c r="PHA70" s="138"/>
      <c r="PHB70" s="138"/>
      <c r="PHC70" s="138"/>
      <c r="PHD70" s="138"/>
      <c r="PHE70" s="138"/>
      <c r="PHF70" s="138"/>
      <c r="PHG70" s="138"/>
      <c r="PHH70" s="138"/>
      <c r="PHI70" s="138"/>
      <c r="PHJ70" s="138"/>
      <c r="PHK70" s="138"/>
      <c r="PHL70" s="138"/>
      <c r="PHM70" s="138"/>
      <c r="PHN70" s="138"/>
      <c r="PHO70" s="138"/>
      <c r="PHP70" s="138"/>
      <c r="PHQ70" s="138"/>
      <c r="PHR70" s="138"/>
      <c r="PHS70" s="138"/>
      <c r="PHT70" s="138"/>
      <c r="PHU70" s="138"/>
      <c r="PHV70" s="138"/>
      <c r="PHW70" s="138"/>
      <c r="PHX70" s="138"/>
      <c r="PHY70" s="138"/>
      <c r="PHZ70" s="138"/>
      <c r="PIA70" s="138"/>
      <c r="PIB70" s="138"/>
      <c r="PIC70" s="138"/>
      <c r="PID70" s="138"/>
      <c r="PIE70" s="138"/>
      <c r="PIF70" s="138"/>
      <c r="PIG70" s="138"/>
      <c r="PIH70" s="138"/>
      <c r="PII70" s="138"/>
      <c r="PIJ70" s="138"/>
      <c r="PIK70" s="138"/>
      <c r="PIL70" s="138"/>
      <c r="PIM70" s="138"/>
      <c r="PIN70" s="138"/>
      <c r="PIO70" s="138"/>
      <c r="PIP70" s="138"/>
      <c r="PIQ70" s="138"/>
      <c r="PIR70" s="138"/>
      <c r="PIS70" s="138"/>
      <c r="PIT70" s="138"/>
      <c r="PIU70" s="138"/>
      <c r="PIV70" s="138"/>
      <c r="PIW70" s="138"/>
      <c r="PIX70" s="138"/>
      <c r="PIY70" s="138"/>
      <c r="PIZ70" s="138"/>
      <c r="PJA70" s="138"/>
      <c r="PJB70" s="138"/>
      <c r="PJC70" s="138"/>
      <c r="PJD70" s="138"/>
      <c r="PJE70" s="138"/>
      <c r="PJF70" s="138"/>
      <c r="PJG70" s="138"/>
      <c r="PJH70" s="138"/>
      <c r="PJI70" s="138"/>
      <c r="PJJ70" s="138"/>
      <c r="PJK70" s="138"/>
      <c r="PJL70" s="138"/>
      <c r="PJM70" s="138"/>
      <c r="PJN70" s="138"/>
      <c r="PJO70" s="138"/>
      <c r="PJP70" s="138"/>
      <c r="PJQ70" s="138"/>
      <c r="PJR70" s="138"/>
      <c r="PJS70" s="138"/>
      <c r="PJT70" s="138"/>
      <c r="PJU70" s="138"/>
      <c r="PJV70" s="138"/>
      <c r="PJW70" s="138"/>
      <c r="PJX70" s="138"/>
      <c r="PJY70" s="138"/>
      <c r="PJZ70" s="138"/>
      <c r="PKA70" s="138"/>
      <c r="PKB70" s="138"/>
      <c r="PKC70" s="138"/>
      <c r="PKD70" s="138"/>
      <c r="PKE70" s="138"/>
      <c r="PKF70" s="138"/>
      <c r="PKG70" s="138"/>
      <c r="PKH70" s="138"/>
      <c r="PKI70" s="138"/>
      <c r="PKJ70" s="138"/>
      <c r="PKK70" s="138"/>
      <c r="PKL70" s="138"/>
      <c r="PKM70" s="138"/>
      <c r="PKN70" s="138"/>
      <c r="PKO70" s="138"/>
      <c r="PKP70" s="138"/>
      <c r="PKQ70" s="138"/>
      <c r="PKR70" s="138"/>
      <c r="PKS70" s="138"/>
      <c r="PKT70" s="138"/>
      <c r="PKU70" s="138"/>
      <c r="PKV70" s="138"/>
      <c r="PKW70" s="138"/>
      <c r="PKX70" s="138"/>
      <c r="PKY70" s="138"/>
      <c r="PKZ70" s="138"/>
      <c r="PLA70" s="138"/>
      <c r="PLB70" s="138"/>
      <c r="PLC70" s="138"/>
      <c r="PLD70" s="138"/>
      <c r="PLE70" s="138"/>
      <c r="PLF70" s="138"/>
      <c r="PLG70" s="138"/>
      <c r="PLH70" s="138"/>
      <c r="PLI70" s="138"/>
      <c r="PLJ70" s="138"/>
      <c r="PLK70" s="138"/>
      <c r="PLL70" s="138"/>
      <c r="PLM70" s="138"/>
      <c r="PLN70" s="138"/>
      <c r="PLO70" s="138"/>
      <c r="PLP70" s="138"/>
      <c r="PLQ70" s="138"/>
      <c r="PLR70" s="138"/>
      <c r="PLS70" s="138"/>
      <c r="PLT70" s="138"/>
      <c r="PLU70" s="138"/>
      <c r="PLV70" s="138"/>
      <c r="PLW70" s="138"/>
      <c r="PLX70" s="138"/>
      <c r="PLY70" s="138"/>
      <c r="PLZ70" s="138"/>
      <c r="PMA70" s="138"/>
      <c r="PMB70" s="138"/>
      <c r="PMC70" s="138"/>
      <c r="PMD70" s="138"/>
      <c r="PME70" s="138"/>
      <c r="PMF70" s="138"/>
      <c r="PMG70" s="138"/>
      <c r="PMH70" s="138"/>
      <c r="PMI70" s="138"/>
      <c r="PMJ70" s="138"/>
      <c r="PMK70" s="138"/>
      <c r="PML70" s="138"/>
      <c r="PMM70" s="138"/>
      <c r="PMN70" s="138"/>
      <c r="PMO70" s="138"/>
      <c r="PMP70" s="138"/>
      <c r="PMQ70" s="138"/>
      <c r="PMR70" s="138"/>
      <c r="PMS70" s="138"/>
      <c r="PMT70" s="138"/>
      <c r="PMU70" s="138"/>
      <c r="PMV70" s="138"/>
      <c r="PMW70" s="138"/>
      <c r="PMX70" s="138"/>
      <c r="PMY70" s="138"/>
      <c r="PMZ70" s="138"/>
      <c r="PNA70" s="138"/>
      <c r="PNB70" s="138"/>
      <c r="PNC70" s="138"/>
      <c r="PND70" s="138"/>
      <c r="PNE70" s="138"/>
      <c r="PNF70" s="138"/>
      <c r="PNG70" s="138"/>
      <c r="PNH70" s="138"/>
      <c r="PNI70" s="138"/>
      <c r="PNJ70" s="138"/>
      <c r="PNK70" s="138"/>
      <c r="PNL70" s="138"/>
      <c r="PNM70" s="138"/>
      <c r="PNN70" s="138"/>
      <c r="PNO70" s="138"/>
      <c r="PNP70" s="138"/>
      <c r="PNQ70" s="138"/>
      <c r="PNR70" s="138"/>
      <c r="PNS70" s="138"/>
      <c r="PNT70" s="138"/>
      <c r="PNU70" s="138"/>
      <c r="PNV70" s="138"/>
      <c r="PNW70" s="138"/>
      <c r="PNX70" s="138"/>
      <c r="PNY70" s="138"/>
      <c r="PNZ70" s="138"/>
      <c r="POA70" s="138"/>
      <c r="POB70" s="138"/>
      <c r="POC70" s="138"/>
      <c r="POD70" s="138"/>
      <c r="POE70" s="138"/>
      <c r="POF70" s="138"/>
      <c r="POG70" s="138"/>
      <c r="POH70" s="138"/>
      <c r="POI70" s="138"/>
      <c r="POJ70" s="138"/>
      <c r="POK70" s="138"/>
      <c r="POL70" s="138"/>
      <c r="POM70" s="138"/>
      <c r="PON70" s="138"/>
      <c r="POO70" s="138"/>
      <c r="POP70" s="138"/>
      <c r="POQ70" s="138"/>
      <c r="POR70" s="138"/>
      <c r="POS70" s="138"/>
      <c r="POT70" s="138"/>
      <c r="POU70" s="138"/>
      <c r="POV70" s="138"/>
      <c r="POW70" s="138"/>
      <c r="POX70" s="138"/>
      <c r="POY70" s="138"/>
      <c r="POZ70" s="138"/>
      <c r="PPA70" s="138"/>
      <c r="PPB70" s="138"/>
      <c r="PPC70" s="138"/>
      <c r="PPD70" s="138"/>
      <c r="PPE70" s="138"/>
      <c r="PPF70" s="138"/>
      <c r="PPG70" s="138"/>
      <c r="PPH70" s="138"/>
      <c r="PPI70" s="138"/>
      <c r="PPJ70" s="138"/>
      <c r="PPK70" s="138"/>
      <c r="PPL70" s="138"/>
      <c r="PPM70" s="138"/>
      <c r="PPN70" s="138"/>
      <c r="PPO70" s="138"/>
      <c r="PPP70" s="138"/>
      <c r="PPQ70" s="138"/>
      <c r="PPR70" s="138"/>
      <c r="PPS70" s="138"/>
      <c r="PPT70" s="138"/>
      <c r="PPU70" s="138"/>
      <c r="PPV70" s="138"/>
      <c r="PPW70" s="138"/>
      <c r="PPX70" s="138"/>
      <c r="PPY70" s="138"/>
      <c r="PPZ70" s="138"/>
      <c r="PQA70" s="138"/>
      <c r="PQB70" s="138"/>
      <c r="PQC70" s="138"/>
      <c r="PQD70" s="138"/>
      <c r="PQE70" s="138"/>
      <c r="PQF70" s="138"/>
      <c r="PQG70" s="138"/>
      <c r="PQH70" s="138"/>
      <c r="PQI70" s="138"/>
      <c r="PQJ70" s="138"/>
      <c r="PQK70" s="138"/>
      <c r="PQL70" s="138"/>
      <c r="PQM70" s="138"/>
      <c r="PQN70" s="138"/>
      <c r="PQO70" s="138"/>
      <c r="PQP70" s="138"/>
      <c r="PQQ70" s="138"/>
      <c r="PQR70" s="138"/>
      <c r="PQS70" s="138"/>
      <c r="PQT70" s="138"/>
      <c r="PQU70" s="138"/>
      <c r="PQV70" s="138"/>
      <c r="PQW70" s="138"/>
      <c r="PQX70" s="138"/>
      <c r="PQY70" s="138"/>
      <c r="PQZ70" s="138"/>
      <c r="PRA70" s="138"/>
      <c r="PRB70" s="138"/>
      <c r="PRC70" s="138"/>
      <c r="PRD70" s="138"/>
      <c r="PRE70" s="138"/>
      <c r="PRF70" s="138"/>
      <c r="PRG70" s="138"/>
      <c r="PRH70" s="138"/>
      <c r="PRI70" s="138"/>
      <c r="PRJ70" s="138"/>
      <c r="PRK70" s="138"/>
      <c r="PRL70" s="138"/>
      <c r="PRM70" s="138"/>
      <c r="PRN70" s="138"/>
      <c r="PRO70" s="138"/>
      <c r="PRP70" s="138"/>
      <c r="PRQ70" s="138"/>
      <c r="PRR70" s="138"/>
      <c r="PRS70" s="138"/>
      <c r="PRT70" s="138"/>
      <c r="PRU70" s="138"/>
      <c r="PRV70" s="138"/>
      <c r="PRW70" s="138"/>
      <c r="PRX70" s="138"/>
      <c r="PRY70" s="138"/>
      <c r="PRZ70" s="138"/>
      <c r="PSA70" s="138"/>
      <c r="PSB70" s="138"/>
      <c r="PSC70" s="138"/>
      <c r="PSD70" s="138"/>
      <c r="PSE70" s="138"/>
      <c r="PSF70" s="138"/>
      <c r="PSG70" s="138"/>
      <c r="PSH70" s="138"/>
      <c r="PSI70" s="138"/>
      <c r="PSJ70" s="138"/>
      <c r="PSK70" s="138"/>
      <c r="PSL70" s="138"/>
      <c r="PSM70" s="138"/>
      <c r="PSN70" s="138"/>
      <c r="PSO70" s="138"/>
      <c r="PSP70" s="138"/>
      <c r="PSQ70" s="138"/>
      <c r="PSR70" s="138"/>
      <c r="PSS70" s="138"/>
      <c r="PST70" s="138"/>
      <c r="PSU70" s="138"/>
      <c r="PSV70" s="138"/>
      <c r="PSW70" s="138"/>
      <c r="PSX70" s="138"/>
      <c r="PSY70" s="138"/>
      <c r="PSZ70" s="138"/>
      <c r="PTA70" s="138"/>
      <c r="PTB70" s="138"/>
      <c r="PTC70" s="138"/>
      <c r="PTD70" s="138"/>
      <c r="PTE70" s="138"/>
      <c r="PTF70" s="138"/>
      <c r="PTG70" s="138"/>
      <c r="PTH70" s="138"/>
      <c r="PTI70" s="138"/>
      <c r="PTJ70" s="138"/>
      <c r="PTK70" s="138"/>
      <c r="PTL70" s="138"/>
      <c r="PTM70" s="138"/>
      <c r="PTN70" s="138"/>
      <c r="PTO70" s="138"/>
      <c r="PTP70" s="138"/>
      <c r="PTQ70" s="138"/>
      <c r="PTR70" s="138"/>
      <c r="PTS70" s="138"/>
      <c r="PTT70" s="138"/>
      <c r="PTU70" s="138"/>
      <c r="PTV70" s="138"/>
      <c r="PTW70" s="138"/>
      <c r="PTX70" s="138"/>
      <c r="PTY70" s="138"/>
      <c r="PTZ70" s="138"/>
      <c r="PUA70" s="138"/>
      <c r="PUB70" s="138"/>
      <c r="PUC70" s="138"/>
      <c r="PUD70" s="138"/>
      <c r="PUE70" s="138"/>
      <c r="PUF70" s="138"/>
      <c r="PUG70" s="138"/>
      <c r="PUH70" s="138"/>
      <c r="PUI70" s="138"/>
      <c r="PUJ70" s="138"/>
      <c r="PUK70" s="138"/>
      <c r="PUL70" s="138"/>
      <c r="PUM70" s="138"/>
      <c r="PUN70" s="138"/>
      <c r="PUO70" s="138"/>
      <c r="PUP70" s="138"/>
      <c r="PUQ70" s="138"/>
      <c r="PUR70" s="138"/>
      <c r="PUS70" s="138"/>
      <c r="PUT70" s="138"/>
      <c r="PUU70" s="138"/>
      <c r="PUV70" s="138"/>
      <c r="PUW70" s="138"/>
      <c r="PUX70" s="138"/>
      <c r="PUY70" s="138"/>
      <c r="PUZ70" s="138"/>
      <c r="PVA70" s="138"/>
      <c r="PVB70" s="138"/>
      <c r="PVC70" s="138"/>
      <c r="PVD70" s="138"/>
      <c r="PVE70" s="138"/>
      <c r="PVF70" s="138"/>
      <c r="PVG70" s="138"/>
      <c r="PVH70" s="138"/>
      <c r="PVI70" s="138"/>
      <c r="PVJ70" s="138"/>
      <c r="PVK70" s="138"/>
      <c r="PVL70" s="138"/>
      <c r="PVM70" s="138"/>
      <c r="PVN70" s="138"/>
      <c r="PVO70" s="138"/>
      <c r="PVP70" s="138"/>
      <c r="PVQ70" s="138"/>
      <c r="PVR70" s="138"/>
      <c r="PVS70" s="138"/>
      <c r="PVT70" s="138"/>
      <c r="PVU70" s="138"/>
      <c r="PVV70" s="138"/>
      <c r="PVW70" s="138"/>
      <c r="PVX70" s="138"/>
      <c r="PVY70" s="138"/>
      <c r="PVZ70" s="138"/>
      <c r="PWA70" s="138"/>
      <c r="PWB70" s="138"/>
      <c r="PWC70" s="138"/>
      <c r="PWD70" s="138"/>
      <c r="PWE70" s="138"/>
      <c r="PWF70" s="138"/>
      <c r="PWG70" s="138"/>
      <c r="PWH70" s="138"/>
      <c r="PWI70" s="138"/>
      <c r="PWJ70" s="138"/>
      <c r="PWK70" s="138"/>
      <c r="PWL70" s="138"/>
      <c r="PWM70" s="138"/>
      <c r="PWN70" s="138"/>
      <c r="PWO70" s="138"/>
      <c r="PWP70" s="138"/>
      <c r="PWQ70" s="138"/>
      <c r="PWR70" s="138"/>
      <c r="PWS70" s="138"/>
      <c r="PWT70" s="138"/>
      <c r="PWU70" s="138"/>
      <c r="PWV70" s="138"/>
      <c r="PWW70" s="138"/>
      <c r="PWX70" s="138"/>
      <c r="PWY70" s="138"/>
      <c r="PWZ70" s="138"/>
      <c r="PXA70" s="138"/>
      <c r="PXB70" s="138"/>
      <c r="PXC70" s="138"/>
      <c r="PXD70" s="138"/>
      <c r="PXE70" s="138"/>
      <c r="PXF70" s="138"/>
      <c r="PXG70" s="138"/>
      <c r="PXH70" s="138"/>
      <c r="PXI70" s="138"/>
      <c r="PXJ70" s="138"/>
      <c r="PXK70" s="138"/>
      <c r="PXL70" s="138"/>
      <c r="PXM70" s="138"/>
      <c r="PXN70" s="138"/>
      <c r="PXO70" s="138"/>
      <c r="PXP70" s="138"/>
      <c r="PXQ70" s="138"/>
      <c r="PXR70" s="138"/>
      <c r="PXS70" s="138"/>
      <c r="PXT70" s="138"/>
      <c r="PXU70" s="138"/>
      <c r="PXV70" s="138"/>
      <c r="PXW70" s="138"/>
      <c r="PXX70" s="138"/>
      <c r="PXY70" s="138"/>
      <c r="PXZ70" s="138"/>
      <c r="PYA70" s="138"/>
      <c r="PYB70" s="138"/>
      <c r="PYC70" s="138"/>
      <c r="PYD70" s="138"/>
      <c r="PYE70" s="138"/>
      <c r="PYF70" s="138"/>
      <c r="PYG70" s="138"/>
      <c r="PYH70" s="138"/>
      <c r="PYI70" s="138"/>
      <c r="PYJ70" s="138"/>
      <c r="PYK70" s="138"/>
      <c r="PYL70" s="138"/>
      <c r="PYM70" s="138"/>
      <c r="PYN70" s="138"/>
      <c r="PYO70" s="138"/>
      <c r="PYP70" s="138"/>
      <c r="PYQ70" s="138"/>
      <c r="PYR70" s="138"/>
      <c r="PYS70" s="138"/>
      <c r="PYT70" s="138"/>
      <c r="PYU70" s="138"/>
      <c r="PYV70" s="138"/>
      <c r="PYW70" s="138"/>
      <c r="PYX70" s="138"/>
      <c r="PYY70" s="138"/>
      <c r="PYZ70" s="138"/>
      <c r="PZA70" s="138"/>
      <c r="PZB70" s="138"/>
      <c r="PZC70" s="138"/>
      <c r="PZD70" s="138"/>
      <c r="PZE70" s="138"/>
      <c r="PZF70" s="138"/>
      <c r="PZG70" s="138"/>
      <c r="PZH70" s="138"/>
      <c r="PZI70" s="138"/>
      <c r="PZJ70" s="138"/>
      <c r="PZK70" s="138"/>
      <c r="PZL70" s="138"/>
      <c r="PZM70" s="138"/>
      <c r="PZN70" s="138"/>
      <c r="PZO70" s="138"/>
      <c r="PZP70" s="138"/>
      <c r="PZQ70" s="138"/>
      <c r="PZR70" s="138"/>
      <c r="PZS70" s="138"/>
      <c r="PZT70" s="138"/>
      <c r="PZU70" s="138"/>
      <c r="PZV70" s="138"/>
      <c r="PZW70" s="138"/>
      <c r="PZX70" s="138"/>
      <c r="PZY70" s="138"/>
      <c r="PZZ70" s="138"/>
      <c r="QAA70" s="138"/>
      <c r="QAB70" s="138"/>
      <c r="QAC70" s="138"/>
      <c r="QAD70" s="138"/>
      <c r="QAE70" s="138"/>
      <c r="QAF70" s="138"/>
      <c r="QAG70" s="138"/>
      <c r="QAH70" s="138"/>
      <c r="QAI70" s="138"/>
      <c r="QAJ70" s="138"/>
      <c r="QAK70" s="138"/>
      <c r="QAL70" s="138"/>
      <c r="QAM70" s="138"/>
      <c r="QAN70" s="138"/>
      <c r="QAO70" s="138"/>
      <c r="QAP70" s="138"/>
      <c r="QAQ70" s="138"/>
      <c r="QAR70" s="138"/>
      <c r="QAS70" s="138"/>
      <c r="QAT70" s="138"/>
      <c r="QAU70" s="138"/>
      <c r="QAV70" s="138"/>
      <c r="QAW70" s="138"/>
      <c r="QAX70" s="138"/>
      <c r="QAY70" s="138"/>
      <c r="QAZ70" s="138"/>
      <c r="QBA70" s="138"/>
      <c r="QBB70" s="138"/>
      <c r="QBC70" s="138"/>
      <c r="QBD70" s="138"/>
      <c r="QBE70" s="138"/>
      <c r="QBF70" s="138"/>
      <c r="QBG70" s="138"/>
      <c r="QBH70" s="138"/>
      <c r="QBI70" s="138"/>
      <c r="QBJ70" s="138"/>
      <c r="QBK70" s="138"/>
      <c r="QBL70" s="138"/>
      <c r="QBM70" s="138"/>
      <c r="QBN70" s="138"/>
      <c r="QBO70" s="138"/>
      <c r="QBP70" s="138"/>
      <c r="QBQ70" s="138"/>
      <c r="QBR70" s="138"/>
      <c r="QBS70" s="138"/>
      <c r="QBT70" s="138"/>
      <c r="QBU70" s="138"/>
      <c r="QBV70" s="138"/>
      <c r="QBW70" s="138"/>
      <c r="QBX70" s="138"/>
      <c r="QBY70" s="138"/>
      <c r="QBZ70" s="138"/>
      <c r="QCA70" s="138"/>
      <c r="QCB70" s="138"/>
      <c r="QCC70" s="138"/>
      <c r="QCD70" s="138"/>
      <c r="QCE70" s="138"/>
      <c r="QCF70" s="138"/>
      <c r="QCG70" s="138"/>
      <c r="QCH70" s="138"/>
      <c r="QCI70" s="138"/>
      <c r="QCJ70" s="138"/>
      <c r="QCK70" s="138"/>
      <c r="QCL70" s="138"/>
      <c r="QCM70" s="138"/>
      <c r="QCN70" s="138"/>
      <c r="QCO70" s="138"/>
      <c r="QCP70" s="138"/>
      <c r="QCQ70" s="138"/>
      <c r="QCR70" s="138"/>
      <c r="QCS70" s="138"/>
      <c r="QCT70" s="138"/>
      <c r="QCU70" s="138"/>
      <c r="QCV70" s="138"/>
      <c r="QCW70" s="138"/>
      <c r="QCX70" s="138"/>
      <c r="QCY70" s="138"/>
      <c r="QCZ70" s="138"/>
      <c r="QDA70" s="138"/>
      <c r="QDB70" s="138"/>
      <c r="QDC70" s="138"/>
      <c r="QDD70" s="138"/>
      <c r="QDE70" s="138"/>
      <c r="QDF70" s="138"/>
      <c r="QDG70" s="138"/>
      <c r="QDH70" s="138"/>
      <c r="QDI70" s="138"/>
      <c r="QDJ70" s="138"/>
      <c r="QDK70" s="138"/>
      <c r="QDL70" s="138"/>
      <c r="QDM70" s="138"/>
      <c r="QDN70" s="138"/>
      <c r="QDO70" s="138"/>
      <c r="QDP70" s="138"/>
      <c r="QDQ70" s="138"/>
      <c r="QDR70" s="138"/>
      <c r="QDS70" s="138"/>
      <c r="QDT70" s="138"/>
      <c r="QDU70" s="138"/>
      <c r="QDV70" s="138"/>
      <c r="QDW70" s="138"/>
      <c r="QDX70" s="138"/>
      <c r="QDY70" s="138"/>
      <c r="QDZ70" s="138"/>
      <c r="QEA70" s="138"/>
      <c r="QEB70" s="138"/>
      <c r="QEC70" s="138"/>
      <c r="QED70" s="138"/>
      <c r="QEE70" s="138"/>
      <c r="QEF70" s="138"/>
      <c r="QEG70" s="138"/>
      <c r="QEH70" s="138"/>
      <c r="QEI70" s="138"/>
      <c r="QEJ70" s="138"/>
      <c r="QEK70" s="138"/>
      <c r="QEL70" s="138"/>
      <c r="QEM70" s="138"/>
      <c r="QEN70" s="138"/>
      <c r="QEO70" s="138"/>
      <c r="QEP70" s="138"/>
      <c r="QEQ70" s="138"/>
      <c r="QER70" s="138"/>
      <c r="QES70" s="138"/>
      <c r="QET70" s="138"/>
      <c r="QEU70" s="138"/>
      <c r="QEV70" s="138"/>
      <c r="QEW70" s="138"/>
      <c r="QEX70" s="138"/>
      <c r="QEY70" s="138"/>
      <c r="QEZ70" s="138"/>
      <c r="QFA70" s="138"/>
      <c r="QFB70" s="138"/>
      <c r="QFC70" s="138"/>
      <c r="QFD70" s="138"/>
      <c r="QFE70" s="138"/>
      <c r="QFF70" s="138"/>
      <c r="QFG70" s="138"/>
      <c r="QFH70" s="138"/>
      <c r="QFI70" s="138"/>
      <c r="QFJ70" s="138"/>
      <c r="QFK70" s="138"/>
      <c r="QFL70" s="138"/>
      <c r="QFM70" s="138"/>
      <c r="QFN70" s="138"/>
      <c r="QFO70" s="138"/>
      <c r="QFP70" s="138"/>
      <c r="QFQ70" s="138"/>
      <c r="QFR70" s="138"/>
      <c r="QFS70" s="138"/>
      <c r="QFT70" s="138"/>
      <c r="QFU70" s="138"/>
      <c r="QFV70" s="138"/>
      <c r="QFW70" s="138"/>
      <c r="QFX70" s="138"/>
      <c r="QFY70" s="138"/>
      <c r="QFZ70" s="138"/>
      <c r="QGA70" s="138"/>
      <c r="QGB70" s="138"/>
      <c r="QGC70" s="138"/>
      <c r="QGD70" s="138"/>
      <c r="QGE70" s="138"/>
      <c r="QGF70" s="138"/>
      <c r="QGG70" s="138"/>
      <c r="QGH70" s="138"/>
      <c r="QGI70" s="138"/>
      <c r="QGJ70" s="138"/>
      <c r="QGK70" s="138"/>
      <c r="QGL70" s="138"/>
      <c r="QGM70" s="138"/>
      <c r="QGN70" s="138"/>
      <c r="QGO70" s="138"/>
      <c r="QGP70" s="138"/>
      <c r="QGQ70" s="138"/>
      <c r="QGR70" s="138"/>
      <c r="QGS70" s="138"/>
      <c r="QGT70" s="138"/>
      <c r="QGU70" s="138"/>
      <c r="QGV70" s="138"/>
      <c r="QGW70" s="138"/>
      <c r="QGX70" s="138"/>
      <c r="QGY70" s="138"/>
      <c r="QGZ70" s="138"/>
      <c r="QHA70" s="138"/>
      <c r="QHB70" s="138"/>
      <c r="QHC70" s="138"/>
      <c r="QHD70" s="138"/>
      <c r="QHE70" s="138"/>
      <c r="QHF70" s="138"/>
      <c r="QHG70" s="138"/>
      <c r="QHH70" s="138"/>
      <c r="QHI70" s="138"/>
      <c r="QHJ70" s="138"/>
      <c r="QHK70" s="138"/>
      <c r="QHL70" s="138"/>
      <c r="QHM70" s="138"/>
      <c r="QHN70" s="138"/>
      <c r="QHO70" s="138"/>
      <c r="QHP70" s="138"/>
      <c r="QHQ70" s="138"/>
      <c r="QHR70" s="138"/>
      <c r="QHS70" s="138"/>
      <c r="QHT70" s="138"/>
      <c r="QHU70" s="138"/>
      <c r="QHV70" s="138"/>
      <c r="QHW70" s="138"/>
      <c r="QHX70" s="138"/>
      <c r="QHY70" s="138"/>
      <c r="QHZ70" s="138"/>
      <c r="QIA70" s="138"/>
      <c r="QIB70" s="138"/>
      <c r="QIC70" s="138"/>
      <c r="QID70" s="138"/>
      <c r="QIE70" s="138"/>
      <c r="QIF70" s="138"/>
      <c r="QIG70" s="138"/>
      <c r="QIH70" s="138"/>
      <c r="QII70" s="138"/>
      <c r="QIJ70" s="138"/>
      <c r="QIK70" s="138"/>
      <c r="QIL70" s="138"/>
      <c r="QIM70" s="138"/>
      <c r="QIN70" s="138"/>
      <c r="QIO70" s="138"/>
      <c r="QIP70" s="138"/>
      <c r="QIQ70" s="138"/>
      <c r="QIR70" s="138"/>
      <c r="QIS70" s="138"/>
      <c r="QIT70" s="138"/>
      <c r="QIU70" s="138"/>
      <c r="QIV70" s="138"/>
      <c r="QIW70" s="138"/>
      <c r="QIX70" s="138"/>
      <c r="QIY70" s="138"/>
      <c r="QIZ70" s="138"/>
      <c r="QJA70" s="138"/>
      <c r="QJB70" s="138"/>
      <c r="QJC70" s="138"/>
      <c r="QJD70" s="138"/>
      <c r="QJE70" s="138"/>
      <c r="QJF70" s="138"/>
      <c r="QJG70" s="138"/>
      <c r="QJH70" s="138"/>
      <c r="QJI70" s="138"/>
      <c r="QJJ70" s="138"/>
      <c r="QJK70" s="138"/>
      <c r="QJL70" s="138"/>
      <c r="QJM70" s="138"/>
      <c r="QJN70" s="138"/>
      <c r="QJO70" s="138"/>
      <c r="QJP70" s="138"/>
      <c r="QJQ70" s="138"/>
      <c r="QJR70" s="138"/>
      <c r="QJS70" s="138"/>
      <c r="QJT70" s="138"/>
      <c r="QJU70" s="138"/>
      <c r="QJV70" s="138"/>
      <c r="QJW70" s="138"/>
      <c r="QJX70" s="138"/>
      <c r="QJY70" s="138"/>
      <c r="QJZ70" s="138"/>
      <c r="QKA70" s="138"/>
      <c r="QKB70" s="138"/>
      <c r="QKC70" s="138"/>
      <c r="QKD70" s="138"/>
      <c r="QKE70" s="138"/>
      <c r="QKF70" s="138"/>
      <c r="QKG70" s="138"/>
      <c r="QKH70" s="138"/>
      <c r="QKI70" s="138"/>
      <c r="QKJ70" s="138"/>
      <c r="QKK70" s="138"/>
      <c r="QKL70" s="138"/>
      <c r="QKM70" s="138"/>
      <c r="QKN70" s="138"/>
      <c r="QKO70" s="138"/>
      <c r="QKP70" s="138"/>
      <c r="QKQ70" s="138"/>
      <c r="QKR70" s="138"/>
      <c r="QKS70" s="138"/>
      <c r="QKT70" s="138"/>
      <c r="QKU70" s="138"/>
      <c r="QKV70" s="138"/>
      <c r="QKW70" s="138"/>
      <c r="QKX70" s="138"/>
      <c r="QKY70" s="138"/>
      <c r="QKZ70" s="138"/>
      <c r="QLA70" s="138"/>
      <c r="QLB70" s="138"/>
      <c r="QLC70" s="138"/>
      <c r="QLD70" s="138"/>
      <c r="QLE70" s="138"/>
      <c r="QLF70" s="138"/>
      <c r="QLG70" s="138"/>
      <c r="QLH70" s="138"/>
      <c r="QLI70" s="138"/>
      <c r="QLJ70" s="138"/>
      <c r="QLK70" s="138"/>
      <c r="QLL70" s="138"/>
      <c r="QLM70" s="138"/>
      <c r="QLN70" s="138"/>
      <c r="QLO70" s="138"/>
      <c r="QLP70" s="138"/>
      <c r="QLQ70" s="138"/>
      <c r="QLR70" s="138"/>
      <c r="QLS70" s="138"/>
      <c r="QLT70" s="138"/>
      <c r="QLU70" s="138"/>
      <c r="QLV70" s="138"/>
      <c r="QLW70" s="138"/>
      <c r="QLX70" s="138"/>
      <c r="QLY70" s="138"/>
      <c r="QLZ70" s="138"/>
      <c r="QMA70" s="138"/>
      <c r="QMB70" s="138"/>
      <c r="QMC70" s="138"/>
      <c r="QMD70" s="138"/>
      <c r="QME70" s="138"/>
      <c r="QMF70" s="138"/>
      <c r="QMG70" s="138"/>
      <c r="QMH70" s="138"/>
      <c r="QMI70" s="138"/>
      <c r="QMJ70" s="138"/>
      <c r="QMK70" s="138"/>
      <c r="QML70" s="138"/>
      <c r="QMM70" s="138"/>
      <c r="QMN70" s="138"/>
      <c r="QMO70" s="138"/>
      <c r="QMP70" s="138"/>
      <c r="QMQ70" s="138"/>
      <c r="QMR70" s="138"/>
      <c r="QMS70" s="138"/>
      <c r="QMT70" s="138"/>
      <c r="QMU70" s="138"/>
      <c r="QMV70" s="138"/>
      <c r="QMW70" s="138"/>
      <c r="QMX70" s="138"/>
      <c r="QMY70" s="138"/>
      <c r="QMZ70" s="138"/>
      <c r="QNA70" s="138"/>
      <c r="QNB70" s="138"/>
      <c r="QNC70" s="138"/>
      <c r="QND70" s="138"/>
      <c r="QNE70" s="138"/>
      <c r="QNF70" s="138"/>
      <c r="QNG70" s="138"/>
      <c r="QNH70" s="138"/>
      <c r="QNI70" s="138"/>
      <c r="QNJ70" s="138"/>
      <c r="QNK70" s="138"/>
      <c r="QNL70" s="138"/>
      <c r="QNM70" s="138"/>
      <c r="QNN70" s="138"/>
      <c r="QNO70" s="138"/>
      <c r="QNP70" s="138"/>
      <c r="QNQ70" s="138"/>
      <c r="QNR70" s="138"/>
      <c r="QNS70" s="138"/>
      <c r="QNT70" s="138"/>
      <c r="QNU70" s="138"/>
      <c r="QNV70" s="138"/>
      <c r="QNW70" s="138"/>
      <c r="QNX70" s="138"/>
      <c r="QNY70" s="138"/>
      <c r="QNZ70" s="138"/>
      <c r="QOA70" s="138"/>
      <c r="QOB70" s="138"/>
      <c r="QOC70" s="138"/>
      <c r="QOD70" s="138"/>
      <c r="QOE70" s="138"/>
      <c r="QOF70" s="138"/>
      <c r="QOG70" s="138"/>
      <c r="QOH70" s="138"/>
      <c r="QOI70" s="138"/>
      <c r="QOJ70" s="138"/>
      <c r="QOK70" s="138"/>
      <c r="QOL70" s="138"/>
      <c r="QOM70" s="138"/>
      <c r="QON70" s="138"/>
      <c r="QOO70" s="138"/>
      <c r="QOP70" s="138"/>
      <c r="QOQ70" s="138"/>
      <c r="QOR70" s="138"/>
      <c r="QOS70" s="138"/>
      <c r="QOT70" s="138"/>
      <c r="QOU70" s="138"/>
      <c r="QOV70" s="138"/>
      <c r="QOW70" s="138"/>
      <c r="QOX70" s="138"/>
      <c r="QOY70" s="138"/>
      <c r="QOZ70" s="138"/>
      <c r="QPA70" s="138"/>
      <c r="QPB70" s="138"/>
      <c r="QPC70" s="138"/>
      <c r="QPD70" s="138"/>
      <c r="QPE70" s="138"/>
      <c r="QPF70" s="138"/>
      <c r="QPG70" s="138"/>
      <c r="QPH70" s="138"/>
      <c r="QPI70" s="138"/>
      <c r="QPJ70" s="138"/>
      <c r="QPK70" s="138"/>
      <c r="QPL70" s="138"/>
      <c r="QPM70" s="138"/>
      <c r="QPN70" s="138"/>
      <c r="QPO70" s="138"/>
      <c r="QPP70" s="138"/>
      <c r="QPQ70" s="138"/>
      <c r="QPR70" s="138"/>
      <c r="QPS70" s="138"/>
      <c r="QPT70" s="138"/>
      <c r="QPU70" s="138"/>
      <c r="QPV70" s="138"/>
      <c r="QPW70" s="138"/>
      <c r="QPX70" s="138"/>
      <c r="QPY70" s="138"/>
      <c r="QPZ70" s="138"/>
      <c r="QQA70" s="138"/>
      <c r="QQB70" s="138"/>
      <c r="QQC70" s="138"/>
      <c r="QQD70" s="138"/>
      <c r="QQE70" s="138"/>
      <c r="QQF70" s="138"/>
      <c r="QQG70" s="138"/>
      <c r="QQH70" s="138"/>
      <c r="QQI70" s="138"/>
      <c r="QQJ70" s="138"/>
      <c r="QQK70" s="138"/>
      <c r="QQL70" s="138"/>
      <c r="QQM70" s="138"/>
      <c r="QQN70" s="138"/>
      <c r="QQO70" s="138"/>
      <c r="QQP70" s="138"/>
      <c r="QQQ70" s="138"/>
      <c r="QQR70" s="138"/>
      <c r="QQS70" s="138"/>
      <c r="QQT70" s="138"/>
      <c r="QQU70" s="138"/>
      <c r="QQV70" s="138"/>
      <c r="QQW70" s="138"/>
      <c r="QQX70" s="138"/>
      <c r="QQY70" s="138"/>
      <c r="QQZ70" s="138"/>
      <c r="QRA70" s="138"/>
      <c r="QRB70" s="138"/>
      <c r="QRC70" s="138"/>
      <c r="QRD70" s="138"/>
      <c r="QRE70" s="138"/>
      <c r="QRF70" s="138"/>
      <c r="QRG70" s="138"/>
      <c r="QRH70" s="138"/>
      <c r="QRI70" s="138"/>
      <c r="QRJ70" s="138"/>
      <c r="QRK70" s="138"/>
      <c r="QRL70" s="138"/>
      <c r="QRM70" s="138"/>
      <c r="QRN70" s="138"/>
      <c r="QRO70" s="138"/>
      <c r="QRP70" s="138"/>
      <c r="QRQ70" s="138"/>
      <c r="QRR70" s="138"/>
      <c r="QRS70" s="138"/>
      <c r="QRT70" s="138"/>
      <c r="QRU70" s="138"/>
      <c r="QRV70" s="138"/>
      <c r="QRW70" s="138"/>
      <c r="QRX70" s="138"/>
      <c r="QRY70" s="138"/>
      <c r="QRZ70" s="138"/>
      <c r="QSA70" s="138"/>
      <c r="QSB70" s="138"/>
      <c r="QSC70" s="138"/>
      <c r="QSD70" s="138"/>
      <c r="QSE70" s="138"/>
      <c r="QSF70" s="138"/>
      <c r="QSG70" s="138"/>
      <c r="QSH70" s="138"/>
      <c r="QSI70" s="138"/>
      <c r="QSJ70" s="138"/>
      <c r="QSK70" s="138"/>
      <c r="QSL70" s="138"/>
      <c r="QSM70" s="138"/>
      <c r="QSN70" s="138"/>
      <c r="QSO70" s="138"/>
      <c r="QSP70" s="138"/>
      <c r="QSQ70" s="138"/>
      <c r="QSR70" s="138"/>
      <c r="QSS70" s="138"/>
      <c r="QST70" s="138"/>
      <c r="QSU70" s="138"/>
      <c r="QSV70" s="138"/>
      <c r="QSW70" s="138"/>
      <c r="QSX70" s="138"/>
      <c r="QSY70" s="138"/>
      <c r="QSZ70" s="138"/>
      <c r="QTA70" s="138"/>
      <c r="QTB70" s="138"/>
      <c r="QTC70" s="138"/>
      <c r="QTD70" s="138"/>
      <c r="QTE70" s="138"/>
      <c r="QTF70" s="138"/>
      <c r="QTG70" s="138"/>
      <c r="QTH70" s="138"/>
      <c r="QTI70" s="138"/>
      <c r="QTJ70" s="138"/>
      <c r="QTK70" s="138"/>
      <c r="QTL70" s="138"/>
      <c r="QTM70" s="138"/>
      <c r="QTN70" s="138"/>
      <c r="QTO70" s="138"/>
      <c r="QTP70" s="138"/>
      <c r="QTQ70" s="138"/>
      <c r="QTR70" s="138"/>
      <c r="QTS70" s="138"/>
      <c r="QTT70" s="138"/>
      <c r="QTU70" s="138"/>
      <c r="QTV70" s="138"/>
      <c r="QTW70" s="138"/>
      <c r="QTX70" s="138"/>
      <c r="QTY70" s="138"/>
      <c r="QTZ70" s="138"/>
      <c r="QUA70" s="138"/>
      <c r="QUB70" s="138"/>
      <c r="QUC70" s="138"/>
      <c r="QUD70" s="138"/>
      <c r="QUE70" s="138"/>
      <c r="QUF70" s="138"/>
      <c r="QUG70" s="138"/>
      <c r="QUH70" s="138"/>
      <c r="QUI70" s="138"/>
      <c r="QUJ70" s="138"/>
      <c r="QUK70" s="138"/>
      <c r="QUL70" s="138"/>
      <c r="QUM70" s="138"/>
      <c r="QUN70" s="138"/>
      <c r="QUO70" s="138"/>
      <c r="QUP70" s="138"/>
      <c r="QUQ70" s="138"/>
      <c r="QUR70" s="138"/>
      <c r="QUS70" s="138"/>
      <c r="QUT70" s="138"/>
      <c r="QUU70" s="138"/>
      <c r="QUV70" s="138"/>
      <c r="QUW70" s="138"/>
      <c r="QUX70" s="138"/>
      <c r="QUY70" s="138"/>
      <c r="QUZ70" s="138"/>
      <c r="QVA70" s="138"/>
      <c r="QVB70" s="138"/>
      <c r="QVC70" s="138"/>
      <c r="QVD70" s="138"/>
      <c r="QVE70" s="138"/>
      <c r="QVF70" s="138"/>
      <c r="QVG70" s="138"/>
      <c r="QVH70" s="138"/>
      <c r="QVI70" s="138"/>
      <c r="QVJ70" s="138"/>
      <c r="QVK70" s="138"/>
      <c r="QVL70" s="138"/>
      <c r="QVM70" s="138"/>
      <c r="QVN70" s="138"/>
      <c r="QVO70" s="138"/>
      <c r="QVP70" s="138"/>
      <c r="QVQ70" s="138"/>
      <c r="QVR70" s="138"/>
      <c r="QVS70" s="138"/>
      <c r="QVT70" s="138"/>
      <c r="QVU70" s="138"/>
      <c r="QVV70" s="138"/>
      <c r="QVW70" s="138"/>
      <c r="QVX70" s="138"/>
      <c r="QVY70" s="138"/>
      <c r="QVZ70" s="138"/>
      <c r="QWA70" s="138"/>
      <c r="QWB70" s="138"/>
      <c r="QWC70" s="138"/>
      <c r="QWD70" s="138"/>
      <c r="QWE70" s="138"/>
      <c r="QWF70" s="138"/>
      <c r="QWG70" s="138"/>
      <c r="QWH70" s="138"/>
      <c r="QWI70" s="138"/>
      <c r="QWJ70" s="138"/>
      <c r="QWK70" s="138"/>
      <c r="QWL70" s="138"/>
      <c r="QWM70" s="138"/>
      <c r="QWN70" s="138"/>
      <c r="QWO70" s="138"/>
      <c r="QWP70" s="138"/>
      <c r="QWQ70" s="138"/>
      <c r="QWR70" s="138"/>
      <c r="QWS70" s="138"/>
      <c r="QWT70" s="138"/>
      <c r="QWU70" s="138"/>
      <c r="QWV70" s="138"/>
      <c r="QWW70" s="138"/>
      <c r="QWX70" s="138"/>
      <c r="QWY70" s="138"/>
      <c r="QWZ70" s="138"/>
      <c r="QXA70" s="138"/>
      <c r="QXB70" s="138"/>
      <c r="QXC70" s="138"/>
      <c r="QXD70" s="138"/>
      <c r="QXE70" s="138"/>
      <c r="QXF70" s="138"/>
      <c r="QXG70" s="138"/>
      <c r="QXH70" s="138"/>
      <c r="QXI70" s="138"/>
      <c r="QXJ70" s="138"/>
      <c r="QXK70" s="138"/>
      <c r="QXL70" s="138"/>
      <c r="QXM70" s="138"/>
      <c r="QXN70" s="138"/>
      <c r="QXO70" s="138"/>
      <c r="QXP70" s="138"/>
      <c r="QXQ70" s="138"/>
      <c r="QXR70" s="138"/>
      <c r="QXS70" s="138"/>
      <c r="QXT70" s="138"/>
      <c r="QXU70" s="138"/>
      <c r="QXV70" s="138"/>
      <c r="QXW70" s="138"/>
      <c r="QXX70" s="138"/>
      <c r="QXY70" s="138"/>
      <c r="QXZ70" s="138"/>
      <c r="QYA70" s="138"/>
      <c r="QYB70" s="138"/>
      <c r="QYC70" s="138"/>
      <c r="QYD70" s="138"/>
      <c r="QYE70" s="138"/>
      <c r="QYF70" s="138"/>
      <c r="QYG70" s="138"/>
      <c r="QYH70" s="138"/>
      <c r="QYI70" s="138"/>
      <c r="QYJ70" s="138"/>
      <c r="QYK70" s="138"/>
      <c r="QYL70" s="138"/>
      <c r="QYM70" s="138"/>
      <c r="QYN70" s="138"/>
      <c r="QYO70" s="138"/>
      <c r="QYP70" s="138"/>
      <c r="QYQ70" s="138"/>
      <c r="QYR70" s="138"/>
      <c r="QYS70" s="138"/>
      <c r="QYT70" s="138"/>
      <c r="QYU70" s="138"/>
      <c r="QYV70" s="138"/>
      <c r="QYW70" s="138"/>
      <c r="QYX70" s="138"/>
      <c r="QYY70" s="138"/>
      <c r="QYZ70" s="138"/>
      <c r="QZA70" s="138"/>
      <c r="QZB70" s="138"/>
      <c r="QZC70" s="138"/>
      <c r="QZD70" s="138"/>
      <c r="QZE70" s="138"/>
      <c r="QZF70" s="138"/>
      <c r="QZG70" s="138"/>
      <c r="QZH70" s="138"/>
      <c r="QZI70" s="138"/>
      <c r="QZJ70" s="138"/>
      <c r="QZK70" s="138"/>
      <c r="QZL70" s="138"/>
      <c r="QZM70" s="138"/>
      <c r="QZN70" s="138"/>
      <c r="QZO70" s="138"/>
      <c r="QZP70" s="138"/>
      <c r="QZQ70" s="138"/>
      <c r="QZR70" s="138"/>
      <c r="QZS70" s="138"/>
      <c r="QZT70" s="138"/>
      <c r="QZU70" s="138"/>
      <c r="QZV70" s="138"/>
      <c r="QZW70" s="138"/>
      <c r="QZX70" s="138"/>
      <c r="QZY70" s="138"/>
      <c r="QZZ70" s="138"/>
      <c r="RAA70" s="138"/>
      <c r="RAB70" s="138"/>
      <c r="RAC70" s="138"/>
      <c r="RAD70" s="138"/>
      <c r="RAE70" s="138"/>
      <c r="RAF70" s="138"/>
      <c r="RAG70" s="138"/>
      <c r="RAH70" s="138"/>
      <c r="RAI70" s="138"/>
      <c r="RAJ70" s="138"/>
      <c r="RAK70" s="138"/>
      <c r="RAL70" s="138"/>
      <c r="RAM70" s="138"/>
      <c r="RAN70" s="138"/>
      <c r="RAO70" s="138"/>
      <c r="RAP70" s="138"/>
      <c r="RAQ70" s="138"/>
      <c r="RAR70" s="138"/>
      <c r="RAS70" s="138"/>
      <c r="RAT70" s="138"/>
      <c r="RAU70" s="138"/>
      <c r="RAV70" s="138"/>
      <c r="RAW70" s="138"/>
      <c r="RAX70" s="138"/>
      <c r="RAY70" s="138"/>
      <c r="RAZ70" s="138"/>
      <c r="RBA70" s="138"/>
      <c r="RBB70" s="138"/>
      <c r="RBC70" s="138"/>
      <c r="RBD70" s="138"/>
      <c r="RBE70" s="138"/>
      <c r="RBF70" s="138"/>
      <c r="RBG70" s="138"/>
      <c r="RBH70" s="138"/>
      <c r="RBI70" s="138"/>
      <c r="RBJ70" s="138"/>
      <c r="RBK70" s="138"/>
      <c r="RBL70" s="138"/>
      <c r="RBM70" s="138"/>
      <c r="RBN70" s="138"/>
      <c r="RBO70" s="138"/>
      <c r="RBP70" s="138"/>
      <c r="RBQ70" s="138"/>
      <c r="RBR70" s="138"/>
      <c r="RBS70" s="138"/>
      <c r="RBT70" s="138"/>
      <c r="RBU70" s="138"/>
      <c r="RBV70" s="138"/>
      <c r="RBW70" s="138"/>
      <c r="RBX70" s="138"/>
      <c r="RBY70" s="138"/>
      <c r="RBZ70" s="138"/>
      <c r="RCA70" s="138"/>
      <c r="RCB70" s="138"/>
      <c r="RCC70" s="138"/>
      <c r="RCD70" s="138"/>
      <c r="RCE70" s="138"/>
      <c r="RCF70" s="138"/>
      <c r="RCG70" s="138"/>
      <c r="RCH70" s="138"/>
      <c r="RCI70" s="138"/>
      <c r="RCJ70" s="138"/>
      <c r="RCK70" s="138"/>
      <c r="RCL70" s="138"/>
      <c r="RCM70" s="138"/>
      <c r="RCN70" s="138"/>
      <c r="RCO70" s="138"/>
      <c r="RCP70" s="138"/>
      <c r="RCQ70" s="138"/>
      <c r="RCR70" s="138"/>
      <c r="RCS70" s="138"/>
      <c r="RCT70" s="138"/>
      <c r="RCU70" s="138"/>
      <c r="RCV70" s="138"/>
      <c r="RCW70" s="138"/>
      <c r="RCX70" s="138"/>
      <c r="RCY70" s="138"/>
      <c r="RCZ70" s="138"/>
      <c r="RDA70" s="138"/>
      <c r="RDB70" s="138"/>
      <c r="RDC70" s="138"/>
      <c r="RDD70" s="138"/>
      <c r="RDE70" s="138"/>
      <c r="RDF70" s="138"/>
      <c r="RDG70" s="138"/>
      <c r="RDH70" s="138"/>
      <c r="RDI70" s="138"/>
      <c r="RDJ70" s="138"/>
      <c r="RDK70" s="138"/>
      <c r="RDL70" s="138"/>
      <c r="RDM70" s="138"/>
      <c r="RDN70" s="138"/>
      <c r="RDO70" s="138"/>
      <c r="RDP70" s="138"/>
      <c r="RDQ70" s="138"/>
      <c r="RDR70" s="138"/>
      <c r="RDS70" s="138"/>
      <c r="RDT70" s="138"/>
      <c r="RDU70" s="138"/>
      <c r="RDV70" s="138"/>
      <c r="RDW70" s="138"/>
      <c r="RDX70" s="138"/>
      <c r="RDY70" s="138"/>
      <c r="RDZ70" s="138"/>
      <c r="REA70" s="138"/>
      <c r="REB70" s="138"/>
      <c r="REC70" s="138"/>
      <c r="RED70" s="138"/>
      <c r="REE70" s="138"/>
      <c r="REF70" s="138"/>
      <c r="REG70" s="138"/>
      <c r="REH70" s="138"/>
      <c r="REI70" s="138"/>
      <c r="REJ70" s="138"/>
      <c r="REK70" s="138"/>
      <c r="REL70" s="138"/>
      <c r="REM70" s="138"/>
      <c r="REN70" s="138"/>
      <c r="REO70" s="138"/>
      <c r="REP70" s="138"/>
      <c r="REQ70" s="138"/>
      <c r="RER70" s="138"/>
      <c r="RES70" s="138"/>
      <c r="RET70" s="138"/>
      <c r="REU70" s="138"/>
      <c r="REV70" s="138"/>
      <c r="REW70" s="138"/>
      <c r="REX70" s="138"/>
      <c r="REY70" s="138"/>
      <c r="REZ70" s="138"/>
      <c r="RFA70" s="138"/>
      <c r="RFB70" s="138"/>
      <c r="RFC70" s="138"/>
      <c r="RFD70" s="138"/>
      <c r="RFE70" s="138"/>
      <c r="RFF70" s="138"/>
      <c r="RFG70" s="138"/>
      <c r="RFH70" s="138"/>
      <c r="RFI70" s="138"/>
      <c r="RFJ70" s="138"/>
      <c r="RFK70" s="138"/>
      <c r="RFL70" s="138"/>
      <c r="RFM70" s="138"/>
      <c r="RFN70" s="138"/>
      <c r="RFO70" s="138"/>
      <c r="RFP70" s="138"/>
      <c r="RFQ70" s="138"/>
      <c r="RFR70" s="138"/>
      <c r="RFS70" s="138"/>
      <c r="RFT70" s="138"/>
      <c r="RFU70" s="138"/>
      <c r="RFV70" s="138"/>
      <c r="RFW70" s="138"/>
      <c r="RFX70" s="138"/>
      <c r="RFY70" s="138"/>
      <c r="RFZ70" s="138"/>
      <c r="RGA70" s="138"/>
      <c r="RGB70" s="138"/>
      <c r="RGC70" s="138"/>
      <c r="RGD70" s="138"/>
      <c r="RGE70" s="138"/>
      <c r="RGF70" s="138"/>
      <c r="RGG70" s="138"/>
      <c r="RGH70" s="138"/>
      <c r="RGI70" s="138"/>
      <c r="RGJ70" s="138"/>
      <c r="RGK70" s="138"/>
      <c r="RGL70" s="138"/>
      <c r="RGM70" s="138"/>
      <c r="RGN70" s="138"/>
      <c r="RGO70" s="138"/>
      <c r="RGP70" s="138"/>
      <c r="RGQ70" s="138"/>
      <c r="RGR70" s="138"/>
      <c r="RGS70" s="138"/>
      <c r="RGT70" s="138"/>
      <c r="RGU70" s="138"/>
      <c r="RGV70" s="138"/>
      <c r="RGW70" s="138"/>
      <c r="RGX70" s="138"/>
      <c r="RGY70" s="138"/>
      <c r="RGZ70" s="138"/>
      <c r="RHA70" s="138"/>
      <c r="RHB70" s="138"/>
      <c r="RHC70" s="138"/>
      <c r="RHD70" s="138"/>
      <c r="RHE70" s="138"/>
      <c r="RHF70" s="138"/>
      <c r="RHG70" s="138"/>
      <c r="RHH70" s="138"/>
      <c r="RHI70" s="138"/>
      <c r="RHJ70" s="138"/>
      <c r="RHK70" s="138"/>
      <c r="RHL70" s="138"/>
      <c r="RHM70" s="138"/>
      <c r="RHN70" s="138"/>
      <c r="RHO70" s="138"/>
      <c r="RHP70" s="138"/>
      <c r="RHQ70" s="138"/>
      <c r="RHR70" s="138"/>
      <c r="RHS70" s="138"/>
      <c r="RHT70" s="138"/>
      <c r="RHU70" s="138"/>
      <c r="RHV70" s="138"/>
      <c r="RHW70" s="138"/>
      <c r="RHX70" s="138"/>
      <c r="RHY70" s="138"/>
      <c r="RHZ70" s="138"/>
      <c r="RIA70" s="138"/>
      <c r="RIB70" s="138"/>
      <c r="RIC70" s="138"/>
      <c r="RID70" s="138"/>
      <c r="RIE70" s="138"/>
      <c r="RIF70" s="138"/>
      <c r="RIG70" s="138"/>
      <c r="RIH70" s="138"/>
      <c r="RII70" s="138"/>
      <c r="RIJ70" s="138"/>
      <c r="RIK70" s="138"/>
      <c r="RIL70" s="138"/>
      <c r="RIM70" s="138"/>
      <c r="RIN70" s="138"/>
      <c r="RIO70" s="138"/>
      <c r="RIP70" s="138"/>
      <c r="RIQ70" s="138"/>
      <c r="RIR70" s="138"/>
      <c r="RIS70" s="138"/>
      <c r="RIT70" s="138"/>
      <c r="RIU70" s="138"/>
      <c r="RIV70" s="138"/>
      <c r="RIW70" s="138"/>
      <c r="RIX70" s="138"/>
      <c r="RIY70" s="138"/>
      <c r="RIZ70" s="138"/>
      <c r="RJA70" s="138"/>
      <c r="RJB70" s="138"/>
      <c r="RJC70" s="138"/>
      <c r="RJD70" s="138"/>
      <c r="RJE70" s="138"/>
      <c r="RJF70" s="138"/>
      <c r="RJG70" s="138"/>
      <c r="RJH70" s="138"/>
      <c r="RJI70" s="138"/>
      <c r="RJJ70" s="138"/>
      <c r="RJK70" s="138"/>
      <c r="RJL70" s="138"/>
      <c r="RJM70" s="138"/>
      <c r="RJN70" s="138"/>
      <c r="RJO70" s="138"/>
      <c r="RJP70" s="138"/>
      <c r="RJQ70" s="138"/>
      <c r="RJR70" s="138"/>
      <c r="RJS70" s="138"/>
      <c r="RJT70" s="138"/>
      <c r="RJU70" s="138"/>
      <c r="RJV70" s="138"/>
      <c r="RJW70" s="138"/>
      <c r="RJX70" s="138"/>
      <c r="RJY70" s="138"/>
      <c r="RJZ70" s="138"/>
      <c r="RKA70" s="138"/>
      <c r="RKB70" s="138"/>
      <c r="RKC70" s="138"/>
      <c r="RKD70" s="138"/>
      <c r="RKE70" s="138"/>
      <c r="RKF70" s="138"/>
      <c r="RKG70" s="138"/>
      <c r="RKH70" s="138"/>
      <c r="RKI70" s="138"/>
      <c r="RKJ70" s="138"/>
      <c r="RKK70" s="138"/>
      <c r="RKL70" s="138"/>
      <c r="RKM70" s="138"/>
      <c r="RKN70" s="138"/>
      <c r="RKO70" s="138"/>
      <c r="RKP70" s="138"/>
      <c r="RKQ70" s="138"/>
      <c r="RKR70" s="138"/>
      <c r="RKS70" s="138"/>
      <c r="RKT70" s="138"/>
      <c r="RKU70" s="138"/>
      <c r="RKV70" s="138"/>
      <c r="RKW70" s="138"/>
      <c r="RKX70" s="138"/>
      <c r="RKY70" s="138"/>
      <c r="RKZ70" s="138"/>
      <c r="RLA70" s="138"/>
      <c r="RLB70" s="138"/>
      <c r="RLC70" s="138"/>
      <c r="RLD70" s="138"/>
      <c r="RLE70" s="138"/>
      <c r="RLF70" s="138"/>
      <c r="RLG70" s="138"/>
      <c r="RLH70" s="138"/>
      <c r="RLI70" s="138"/>
      <c r="RLJ70" s="138"/>
      <c r="RLK70" s="138"/>
      <c r="RLL70" s="138"/>
      <c r="RLM70" s="138"/>
      <c r="RLN70" s="138"/>
      <c r="RLO70" s="138"/>
      <c r="RLP70" s="138"/>
      <c r="RLQ70" s="138"/>
      <c r="RLR70" s="138"/>
      <c r="RLS70" s="138"/>
      <c r="RLT70" s="138"/>
      <c r="RLU70" s="138"/>
      <c r="RLV70" s="138"/>
      <c r="RLW70" s="138"/>
      <c r="RLX70" s="138"/>
      <c r="RLY70" s="138"/>
      <c r="RLZ70" s="138"/>
      <c r="RMA70" s="138"/>
      <c r="RMB70" s="138"/>
      <c r="RMC70" s="138"/>
      <c r="RMD70" s="138"/>
      <c r="RME70" s="138"/>
      <c r="RMF70" s="138"/>
      <c r="RMG70" s="138"/>
      <c r="RMH70" s="138"/>
      <c r="RMI70" s="138"/>
      <c r="RMJ70" s="138"/>
      <c r="RMK70" s="138"/>
      <c r="RML70" s="138"/>
      <c r="RMM70" s="138"/>
      <c r="RMN70" s="138"/>
      <c r="RMO70" s="138"/>
      <c r="RMP70" s="138"/>
      <c r="RMQ70" s="138"/>
      <c r="RMR70" s="138"/>
      <c r="RMS70" s="138"/>
      <c r="RMT70" s="138"/>
      <c r="RMU70" s="138"/>
      <c r="RMV70" s="138"/>
      <c r="RMW70" s="138"/>
      <c r="RMX70" s="138"/>
      <c r="RMY70" s="138"/>
      <c r="RMZ70" s="138"/>
      <c r="RNA70" s="138"/>
      <c r="RNB70" s="138"/>
      <c r="RNC70" s="138"/>
      <c r="RND70" s="138"/>
      <c r="RNE70" s="138"/>
      <c r="RNF70" s="138"/>
      <c r="RNG70" s="138"/>
      <c r="RNH70" s="138"/>
      <c r="RNI70" s="138"/>
      <c r="RNJ70" s="138"/>
      <c r="RNK70" s="138"/>
      <c r="RNL70" s="138"/>
      <c r="RNM70" s="138"/>
      <c r="RNN70" s="138"/>
      <c r="RNO70" s="138"/>
      <c r="RNP70" s="138"/>
      <c r="RNQ70" s="138"/>
      <c r="RNR70" s="138"/>
      <c r="RNS70" s="138"/>
      <c r="RNT70" s="138"/>
      <c r="RNU70" s="138"/>
      <c r="RNV70" s="138"/>
      <c r="RNW70" s="138"/>
      <c r="RNX70" s="138"/>
      <c r="RNY70" s="138"/>
      <c r="RNZ70" s="138"/>
      <c r="ROA70" s="138"/>
      <c r="ROB70" s="138"/>
      <c r="ROC70" s="138"/>
      <c r="ROD70" s="138"/>
      <c r="ROE70" s="138"/>
      <c r="ROF70" s="138"/>
      <c r="ROG70" s="138"/>
      <c r="ROH70" s="138"/>
      <c r="ROI70" s="138"/>
      <c r="ROJ70" s="138"/>
      <c r="ROK70" s="138"/>
      <c r="ROL70" s="138"/>
      <c r="ROM70" s="138"/>
      <c r="RON70" s="138"/>
      <c r="ROO70" s="138"/>
      <c r="ROP70" s="138"/>
      <c r="ROQ70" s="138"/>
      <c r="ROR70" s="138"/>
      <c r="ROS70" s="138"/>
      <c r="ROT70" s="138"/>
      <c r="ROU70" s="138"/>
      <c r="ROV70" s="138"/>
      <c r="ROW70" s="138"/>
      <c r="ROX70" s="138"/>
      <c r="ROY70" s="138"/>
      <c r="ROZ70" s="138"/>
      <c r="RPA70" s="138"/>
      <c r="RPB70" s="138"/>
      <c r="RPC70" s="138"/>
      <c r="RPD70" s="138"/>
      <c r="RPE70" s="138"/>
      <c r="RPF70" s="138"/>
      <c r="RPG70" s="138"/>
      <c r="RPH70" s="138"/>
      <c r="RPI70" s="138"/>
      <c r="RPJ70" s="138"/>
      <c r="RPK70" s="138"/>
      <c r="RPL70" s="138"/>
      <c r="RPM70" s="138"/>
      <c r="RPN70" s="138"/>
      <c r="RPO70" s="138"/>
      <c r="RPP70" s="138"/>
      <c r="RPQ70" s="138"/>
      <c r="RPR70" s="138"/>
      <c r="RPS70" s="138"/>
      <c r="RPT70" s="138"/>
      <c r="RPU70" s="138"/>
      <c r="RPV70" s="138"/>
      <c r="RPW70" s="138"/>
      <c r="RPX70" s="138"/>
      <c r="RPY70" s="138"/>
      <c r="RPZ70" s="138"/>
      <c r="RQA70" s="138"/>
      <c r="RQB70" s="138"/>
      <c r="RQC70" s="138"/>
      <c r="RQD70" s="138"/>
      <c r="RQE70" s="138"/>
      <c r="RQF70" s="138"/>
      <c r="RQG70" s="138"/>
      <c r="RQH70" s="138"/>
      <c r="RQI70" s="138"/>
      <c r="RQJ70" s="138"/>
      <c r="RQK70" s="138"/>
      <c r="RQL70" s="138"/>
      <c r="RQM70" s="138"/>
      <c r="RQN70" s="138"/>
      <c r="RQO70" s="138"/>
      <c r="RQP70" s="138"/>
      <c r="RQQ70" s="138"/>
      <c r="RQR70" s="138"/>
      <c r="RQS70" s="138"/>
      <c r="RQT70" s="138"/>
      <c r="RQU70" s="138"/>
      <c r="RQV70" s="138"/>
      <c r="RQW70" s="138"/>
      <c r="RQX70" s="138"/>
      <c r="RQY70" s="138"/>
      <c r="RQZ70" s="138"/>
      <c r="RRA70" s="138"/>
      <c r="RRB70" s="138"/>
      <c r="RRC70" s="138"/>
      <c r="RRD70" s="138"/>
      <c r="RRE70" s="138"/>
      <c r="RRF70" s="138"/>
      <c r="RRG70" s="138"/>
      <c r="RRH70" s="138"/>
      <c r="RRI70" s="138"/>
      <c r="RRJ70" s="138"/>
      <c r="RRK70" s="138"/>
      <c r="RRL70" s="138"/>
      <c r="RRM70" s="138"/>
      <c r="RRN70" s="138"/>
      <c r="RRO70" s="138"/>
      <c r="RRP70" s="138"/>
      <c r="RRQ70" s="138"/>
      <c r="RRR70" s="138"/>
      <c r="RRS70" s="138"/>
      <c r="RRT70" s="138"/>
      <c r="RRU70" s="138"/>
      <c r="RRV70" s="138"/>
      <c r="RRW70" s="138"/>
      <c r="RRX70" s="138"/>
      <c r="RRY70" s="138"/>
      <c r="RRZ70" s="138"/>
      <c r="RSA70" s="138"/>
      <c r="RSB70" s="138"/>
      <c r="RSC70" s="138"/>
      <c r="RSD70" s="138"/>
      <c r="RSE70" s="138"/>
      <c r="RSF70" s="138"/>
      <c r="RSG70" s="138"/>
      <c r="RSH70" s="138"/>
      <c r="RSI70" s="138"/>
      <c r="RSJ70" s="138"/>
      <c r="RSK70" s="138"/>
      <c r="RSL70" s="138"/>
      <c r="RSM70" s="138"/>
      <c r="RSN70" s="138"/>
      <c r="RSO70" s="138"/>
      <c r="RSP70" s="138"/>
      <c r="RSQ70" s="138"/>
      <c r="RSR70" s="138"/>
      <c r="RSS70" s="138"/>
      <c r="RST70" s="138"/>
      <c r="RSU70" s="138"/>
      <c r="RSV70" s="138"/>
      <c r="RSW70" s="138"/>
      <c r="RSX70" s="138"/>
      <c r="RSY70" s="138"/>
      <c r="RSZ70" s="138"/>
      <c r="RTA70" s="138"/>
      <c r="RTB70" s="138"/>
      <c r="RTC70" s="138"/>
      <c r="RTD70" s="138"/>
      <c r="RTE70" s="138"/>
      <c r="RTF70" s="138"/>
      <c r="RTG70" s="138"/>
      <c r="RTH70" s="138"/>
      <c r="RTI70" s="138"/>
      <c r="RTJ70" s="138"/>
      <c r="RTK70" s="138"/>
      <c r="RTL70" s="138"/>
      <c r="RTM70" s="138"/>
      <c r="RTN70" s="138"/>
      <c r="RTO70" s="138"/>
      <c r="RTP70" s="138"/>
      <c r="RTQ70" s="138"/>
      <c r="RTR70" s="138"/>
      <c r="RTS70" s="138"/>
      <c r="RTT70" s="138"/>
      <c r="RTU70" s="138"/>
      <c r="RTV70" s="138"/>
      <c r="RTW70" s="138"/>
      <c r="RTX70" s="138"/>
      <c r="RTY70" s="138"/>
      <c r="RTZ70" s="138"/>
      <c r="RUA70" s="138"/>
      <c r="RUB70" s="138"/>
      <c r="RUC70" s="138"/>
      <c r="RUD70" s="138"/>
      <c r="RUE70" s="138"/>
      <c r="RUF70" s="138"/>
      <c r="RUG70" s="138"/>
      <c r="RUH70" s="138"/>
      <c r="RUI70" s="138"/>
      <c r="RUJ70" s="138"/>
      <c r="RUK70" s="138"/>
      <c r="RUL70" s="138"/>
      <c r="RUM70" s="138"/>
      <c r="RUN70" s="138"/>
      <c r="RUO70" s="138"/>
      <c r="RUP70" s="138"/>
      <c r="RUQ70" s="138"/>
      <c r="RUR70" s="138"/>
      <c r="RUS70" s="138"/>
      <c r="RUT70" s="138"/>
      <c r="RUU70" s="138"/>
      <c r="RUV70" s="138"/>
      <c r="RUW70" s="138"/>
      <c r="RUX70" s="138"/>
      <c r="RUY70" s="138"/>
      <c r="RUZ70" s="138"/>
      <c r="RVA70" s="138"/>
      <c r="RVB70" s="138"/>
      <c r="RVC70" s="138"/>
      <c r="RVD70" s="138"/>
      <c r="RVE70" s="138"/>
      <c r="RVF70" s="138"/>
      <c r="RVG70" s="138"/>
      <c r="RVH70" s="138"/>
      <c r="RVI70" s="138"/>
      <c r="RVJ70" s="138"/>
      <c r="RVK70" s="138"/>
      <c r="RVL70" s="138"/>
      <c r="RVM70" s="138"/>
      <c r="RVN70" s="138"/>
      <c r="RVO70" s="138"/>
      <c r="RVP70" s="138"/>
      <c r="RVQ70" s="138"/>
      <c r="RVR70" s="138"/>
      <c r="RVS70" s="138"/>
      <c r="RVT70" s="138"/>
      <c r="RVU70" s="138"/>
      <c r="RVV70" s="138"/>
      <c r="RVW70" s="138"/>
      <c r="RVX70" s="138"/>
      <c r="RVY70" s="138"/>
      <c r="RVZ70" s="138"/>
      <c r="RWA70" s="138"/>
      <c r="RWB70" s="138"/>
      <c r="RWC70" s="138"/>
      <c r="RWD70" s="138"/>
      <c r="RWE70" s="138"/>
      <c r="RWF70" s="138"/>
      <c r="RWG70" s="138"/>
      <c r="RWH70" s="138"/>
      <c r="RWI70" s="138"/>
      <c r="RWJ70" s="138"/>
      <c r="RWK70" s="138"/>
      <c r="RWL70" s="138"/>
      <c r="RWM70" s="138"/>
      <c r="RWN70" s="138"/>
      <c r="RWO70" s="138"/>
      <c r="RWP70" s="138"/>
      <c r="RWQ70" s="138"/>
      <c r="RWR70" s="138"/>
      <c r="RWS70" s="138"/>
      <c r="RWT70" s="138"/>
      <c r="RWU70" s="138"/>
      <c r="RWV70" s="138"/>
      <c r="RWW70" s="138"/>
      <c r="RWX70" s="138"/>
      <c r="RWY70" s="138"/>
      <c r="RWZ70" s="138"/>
      <c r="RXA70" s="138"/>
      <c r="RXB70" s="138"/>
      <c r="RXC70" s="138"/>
      <c r="RXD70" s="138"/>
      <c r="RXE70" s="138"/>
      <c r="RXF70" s="138"/>
      <c r="RXG70" s="138"/>
      <c r="RXH70" s="138"/>
      <c r="RXI70" s="138"/>
      <c r="RXJ70" s="138"/>
      <c r="RXK70" s="138"/>
      <c r="RXL70" s="138"/>
      <c r="RXM70" s="138"/>
      <c r="RXN70" s="138"/>
      <c r="RXO70" s="138"/>
      <c r="RXP70" s="138"/>
      <c r="RXQ70" s="138"/>
      <c r="RXR70" s="138"/>
      <c r="RXS70" s="138"/>
      <c r="RXT70" s="138"/>
      <c r="RXU70" s="138"/>
      <c r="RXV70" s="138"/>
      <c r="RXW70" s="138"/>
      <c r="RXX70" s="138"/>
      <c r="RXY70" s="138"/>
      <c r="RXZ70" s="138"/>
      <c r="RYA70" s="138"/>
      <c r="RYB70" s="138"/>
      <c r="RYC70" s="138"/>
      <c r="RYD70" s="138"/>
      <c r="RYE70" s="138"/>
      <c r="RYF70" s="138"/>
      <c r="RYG70" s="138"/>
      <c r="RYH70" s="138"/>
      <c r="RYI70" s="138"/>
      <c r="RYJ70" s="138"/>
      <c r="RYK70" s="138"/>
      <c r="RYL70" s="138"/>
      <c r="RYM70" s="138"/>
      <c r="RYN70" s="138"/>
      <c r="RYO70" s="138"/>
      <c r="RYP70" s="138"/>
      <c r="RYQ70" s="138"/>
      <c r="RYR70" s="138"/>
      <c r="RYS70" s="138"/>
      <c r="RYT70" s="138"/>
      <c r="RYU70" s="138"/>
      <c r="RYV70" s="138"/>
      <c r="RYW70" s="138"/>
      <c r="RYX70" s="138"/>
      <c r="RYY70" s="138"/>
      <c r="RYZ70" s="138"/>
      <c r="RZA70" s="138"/>
      <c r="RZB70" s="138"/>
      <c r="RZC70" s="138"/>
      <c r="RZD70" s="138"/>
      <c r="RZE70" s="138"/>
      <c r="RZF70" s="138"/>
      <c r="RZG70" s="138"/>
      <c r="RZH70" s="138"/>
      <c r="RZI70" s="138"/>
      <c r="RZJ70" s="138"/>
      <c r="RZK70" s="138"/>
      <c r="RZL70" s="138"/>
      <c r="RZM70" s="138"/>
      <c r="RZN70" s="138"/>
      <c r="RZO70" s="138"/>
      <c r="RZP70" s="138"/>
      <c r="RZQ70" s="138"/>
      <c r="RZR70" s="138"/>
      <c r="RZS70" s="138"/>
      <c r="RZT70" s="138"/>
      <c r="RZU70" s="138"/>
      <c r="RZV70" s="138"/>
      <c r="RZW70" s="138"/>
      <c r="RZX70" s="138"/>
      <c r="RZY70" s="138"/>
      <c r="RZZ70" s="138"/>
      <c r="SAA70" s="138"/>
      <c r="SAB70" s="138"/>
      <c r="SAC70" s="138"/>
      <c r="SAD70" s="138"/>
      <c r="SAE70" s="138"/>
      <c r="SAF70" s="138"/>
      <c r="SAG70" s="138"/>
      <c r="SAH70" s="138"/>
      <c r="SAI70" s="138"/>
      <c r="SAJ70" s="138"/>
      <c r="SAK70" s="138"/>
      <c r="SAL70" s="138"/>
      <c r="SAM70" s="138"/>
      <c r="SAN70" s="138"/>
      <c r="SAO70" s="138"/>
      <c r="SAP70" s="138"/>
      <c r="SAQ70" s="138"/>
      <c r="SAR70" s="138"/>
      <c r="SAS70" s="138"/>
      <c r="SAT70" s="138"/>
      <c r="SAU70" s="138"/>
      <c r="SAV70" s="138"/>
      <c r="SAW70" s="138"/>
      <c r="SAX70" s="138"/>
      <c r="SAY70" s="138"/>
      <c r="SAZ70" s="138"/>
      <c r="SBA70" s="138"/>
      <c r="SBB70" s="138"/>
      <c r="SBC70" s="138"/>
      <c r="SBD70" s="138"/>
      <c r="SBE70" s="138"/>
      <c r="SBF70" s="138"/>
      <c r="SBG70" s="138"/>
      <c r="SBH70" s="138"/>
      <c r="SBI70" s="138"/>
      <c r="SBJ70" s="138"/>
      <c r="SBK70" s="138"/>
      <c r="SBL70" s="138"/>
      <c r="SBM70" s="138"/>
      <c r="SBN70" s="138"/>
      <c r="SBO70" s="138"/>
      <c r="SBP70" s="138"/>
      <c r="SBQ70" s="138"/>
      <c r="SBR70" s="138"/>
      <c r="SBS70" s="138"/>
      <c r="SBT70" s="138"/>
      <c r="SBU70" s="138"/>
      <c r="SBV70" s="138"/>
      <c r="SBW70" s="138"/>
      <c r="SBX70" s="138"/>
      <c r="SBY70" s="138"/>
      <c r="SBZ70" s="138"/>
      <c r="SCA70" s="138"/>
      <c r="SCB70" s="138"/>
      <c r="SCC70" s="138"/>
      <c r="SCD70" s="138"/>
      <c r="SCE70" s="138"/>
      <c r="SCF70" s="138"/>
      <c r="SCG70" s="138"/>
      <c r="SCH70" s="138"/>
      <c r="SCI70" s="138"/>
      <c r="SCJ70" s="138"/>
      <c r="SCK70" s="138"/>
      <c r="SCL70" s="138"/>
      <c r="SCM70" s="138"/>
      <c r="SCN70" s="138"/>
      <c r="SCO70" s="138"/>
      <c r="SCP70" s="138"/>
      <c r="SCQ70" s="138"/>
      <c r="SCR70" s="138"/>
      <c r="SCS70" s="138"/>
      <c r="SCT70" s="138"/>
      <c r="SCU70" s="138"/>
      <c r="SCV70" s="138"/>
      <c r="SCW70" s="138"/>
      <c r="SCX70" s="138"/>
      <c r="SCY70" s="138"/>
      <c r="SCZ70" s="138"/>
      <c r="SDA70" s="138"/>
      <c r="SDB70" s="138"/>
      <c r="SDC70" s="138"/>
      <c r="SDD70" s="138"/>
      <c r="SDE70" s="138"/>
      <c r="SDF70" s="138"/>
      <c r="SDG70" s="138"/>
      <c r="SDH70" s="138"/>
      <c r="SDI70" s="138"/>
      <c r="SDJ70" s="138"/>
      <c r="SDK70" s="138"/>
      <c r="SDL70" s="138"/>
      <c r="SDM70" s="138"/>
      <c r="SDN70" s="138"/>
      <c r="SDO70" s="138"/>
      <c r="SDP70" s="138"/>
      <c r="SDQ70" s="138"/>
      <c r="SDR70" s="138"/>
      <c r="SDS70" s="138"/>
      <c r="SDT70" s="138"/>
      <c r="SDU70" s="138"/>
      <c r="SDV70" s="138"/>
      <c r="SDW70" s="138"/>
      <c r="SDX70" s="138"/>
      <c r="SDY70" s="138"/>
      <c r="SDZ70" s="138"/>
      <c r="SEA70" s="138"/>
      <c r="SEB70" s="138"/>
      <c r="SEC70" s="138"/>
      <c r="SED70" s="138"/>
      <c r="SEE70" s="138"/>
      <c r="SEF70" s="138"/>
      <c r="SEG70" s="138"/>
      <c r="SEH70" s="138"/>
      <c r="SEI70" s="138"/>
      <c r="SEJ70" s="138"/>
      <c r="SEK70" s="138"/>
      <c r="SEL70" s="138"/>
      <c r="SEM70" s="138"/>
      <c r="SEN70" s="138"/>
      <c r="SEO70" s="138"/>
      <c r="SEP70" s="138"/>
      <c r="SEQ70" s="138"/>
      <c r="SER70" s="138"/>
      <c r="SES70" s="138"/>
      <c r="SET70" s="138"/>
      <c r="SEU70" s="138"/>
      <c r="SEV70" s="138"/>
      <c r="SEW70" s="138"/>
      <c r="SEX70" s="138"/>
      <c r="SEY70" s="138"/>
      <c r="SEZ70" s="138"/>
      <c r="SFA70" s="138"/>
      <c r="SFB70" s="138"/>
      <c r="SFC70" s="138"/>
      <c r="SFD70" s="138"/>
      <c r="SFE70" s="138"/>
      <c r="SFF70" s="138"/>
      <c r="SFG70" s="138"/>
      <c r="SFH70" s="138"/>
      <c r="SFI70" s="138"/>
      <c r="SFJ70" s="138"/>
      <c r="SFK70" s="138"/>
      <c r="SFL70" s="138"/>
      <c r="SFM70" s="138"/>
      <c r="SFN70" s="138"/>
      <c r="SFO70" s="138"/>
      <c r="SFP70" s="138"/>
      <c r="SFQ70" s="138"/>
      <c r="SFR70" s="138"/>
      <c r="SFS70" s="138"/>
      <c r="SFT70" s="138"/>
      <c r="SFU70" s="138"/>
      <c r="SFV70" s="138"/>
      <c r="SFW70" s="138"/>
      <c r="SFX70" s="138"/>
      <c r="SFY70" s="138"/>
      <c r="SFZ70" s="138"/>
      <c r="SGA70" s="138"/>
      <c r="SGB70" s="138"/>
      <c r="SGC70" s="138"/>
      <c r="SGD70" s="138"/>
      <c r="SGE70" s="138"/>
      <c r="SGF70" s="138"/>
      <c r="SGG70" s="138"/>
      <c r="SGH70" s="138"/>
      <c r="SGI70" s="138"/>
      <c r="SGJ70" s="138"/>
      <c r="SGK70" s="138"/>
      <c r="SGL70" s="138"/>
      <c r="SGM70" s="138"/>
      <c r="SGN70" s="138"/>
      <c r="SGO70" s="138"/>
      <c r="SGP70" s="138"/>
      <c r="SGQ70" s="138"/>
      <c r="SGR70" s="138"/>
      <c r="SGS70" s="138"/>
      <c r="SGT70" s="138"/>
      <c r="SGU70" s="138"/>
      <c r="SGV70" s="138"/>
      <c r="SGW70" s="138"/>
      <c r="SGX70" s="138"/>
      <c r="SGY70" s="138"/>
      <c r="SGZ70" s="138"/>
      <c r="SHA70" s="138"/>
      <c r="SHB70" s="138"/>
      <c r="SHC70" s="138"/>
      <c r="SHD70" s="138"/>
      <c r="SHE70" s="138"/>
      <c r="SHF70" s="138"/>
      <c r="SHG70" s="138"/>
      <c r="SHH70" s="138"/>
      <c r="SHI70" s="138"/>
      <c r="SHJ70" s="138"/>
      <c r="SHK70" s="138"/>
      <c r="SHL70" s="138"/>
      <c r="SHM70" s="138"/>
      <c r="SHN70" s="138"/>
      <c r="SHO70" s="138"/>
      <c r="SHP70" s="138"/>
      <c r="SHQ70" s="138"/>
      <c r="SHR70" s="138"/>
      <c r="SHS70" s="138"/>
      <c r="SHT70" s="138"/>
      <c r="SHU70" s="138"/>
      <c r="SHV70" s="138"/>
      <c r="SHW70" s="138"/>
      <c r="SHX70" s="138"/>
      <c r="SHY70" s="138"/>
      <c r="SHZ70" s="138"/>
      <c r="SIA70" s="138"/>
      <c r="SIB70" s="138"/>
      <c r="SIC70" s="138"/>
      <c r="SID70" s="138"/>
      <c r="SIE70" s="138"/>
      <c r="SIF70" s="138"/>
      <c r="SIG70" s="138"/>
      <c r="SIH70" s="138"/>
      <c r="SII70" s="138"/>
      <c r="SIJ70" s="138"/>
      <c r="SIK70" s="138"/>
      <c r="SIL70" s="138"/>
      <c r="SIM70" s="138"/>
      <c r="SIN70" s="138"/>
      <c r="SIO70" s="138"/>
      <c r="SIP70" s="138"/>
      <c r="SIQ70" s="138"/>
      <c r="SIR70" s="138"/>
      <c r="SIS70" s="138"/>
      <c r="SIT70" s="138"/>
      <c r="SIU70" s="138"/>
      <c r="SIV70" s="138"/>
      <c r="SIW70" s="138"/>
      <c r="SIX70" s="138"/>
      <c r="SIY70" s="138"/>
      <c r="SIZ70" s="138"/>
      <c r="SJA70" s="138"/>
      <c r="SJB70" s="138"/>
      <c r="SJC70" s="138"/>
      <c r="SJD70" s="138"/>
      <c r="SJE70" s="138"/>
      <c r="SJF70" s="138"/>
      <c r="SJG70" s="138"/>
      <c r="SJH70" s="138"/>
      <c r="SJI70" s="138"/>
      <c r="SJJ70" s="138"/>
      <c r="SJK70" s="138"/>
      <c r="SJL70" s="138"/>
      <c r="SJM70" s="138"/>
      <c r="SJN70" s="138"/>
      <c r="SJO70" s="138"/>
      <c r="SJP70" s="138"/>
      <c r="SJQ70" s="138"/>
      <c r="SJR70" s="138"/>
      <c r="SJS70" s="138"/>
      <c r="SJT70" s="138"/>
      <c r="SJU70" s="138"/>
      <c r="SJV70" s="138"/>
      <c r="SJW70" s="138"/>
      <c r="SJX70" s="138"/>
      <c r="SJY70" s="138"/>
      <c r="SJZ70" s="138"/>
      <c r="SKA70" s="138"/>
      <c r="SKB70" s="138"/>
      <c r="SKC70" s="138"/>
      <c r="SKD70" s="138"/>
      <c r="SKE70" s="138"/>
      <c r="SKF70" s="138"/>
      <c r="SKG70" s="138"/>
      <c r="SKH70" s="138"/>
      <c r="SKI70" s="138"/>
      <c r="SKJ70" s="138"/>
      <c r="SKK70" s="138"/>
      <c r="SKL70" s="138"/>
      <c r="SKM70" s="138"/>
      <c r="SKN70" s="138"/>
      <c r="SKO70" s="138"/>
      <c r="SKP70" s="138"/>
      <c r="SKQ70" s="138"/>
      <c r="SKR70" s="138"/>
      <c r="SKS70" s="138"/>
      <c r="SKT70" s="138"/>
      <c r="SKU70" s="138"/>
      <c r="SKV70" s="138"/>
      <c r="SKW70" s="138"/>
      <c r="SKX70" s="138"/>
      <c r="SKY70" s="138"/>
      <c r="SKZ70" s="138"/>
      <c r="SLA70" s="138"/>
      <c r="SLB70" s="138"/>
      <c r="SLC70" s="138"/>
      <c r="SLD70" s="138"/>
      <c r="SLE70" s="138"/>
      <c r="SLF70" s="138"/>
      <c r="SLG70" s="138"/>
      <c r="SLH70" s="138"/>
      <c r="SLI70" s="138"/>
      <c r="SLJ70" s="138"/>
      <c r="SLK70" s="138"/>
      <c r="SLL70" s="138"/>
      <c r="SLM70" s="138"/>
      <c r="SLN70" s="138"/>
      <c r="SLO70" s="138"/>
      <c r="SLP70" s="138"/>
      <c r="SLQ70" s="138"/>
      <c r="SLR70" s="138"/>
      <c r="SLS70" s="138"/>
      <c r="SLT70" s="138"/>
      <c r="SLU70" s="138"/>
      <c r="SLV70" s="138"/>
      <c r="SLW70" s="138"/>
      <c r="SLX70" s="138"/>
      <c r="SLY70" s="138"/>
      <c r="SLZ70" s="138"/>
      <c r="SMA70" s="138"/>
      <c r="SMB70" s="138"/>
      <c r="SMC70" s="138"/>
      <c r="SMD70" s="138"/>
      <c r="SME70" s="138"/>
      <c r="SMF70" s="138"/>
      <c r="SMG70" s="138"/>
      <c r="SMH70" s="138"/>
      <c r="SMI70" s="138"/>
      <c r="SMJ70" s="138"/>
      <c r="SMK70" s="138"/>
      <c r="SML70" s="138"/>
      <c r="SMM70" s="138"/>
      <c r="SMN70" s="138"/>
      <c r="SMO70" s="138"/>
      <c r="SMP70" s="138"/>
      <c r="SMQ70" s="138"/>
      <c r="SMR70" s="138"/>
      <c r="SMS70" s="138"/>
      <c r="SMT70" s="138"/>
      <c r="SMU70" s="138"/>
      <c r="SMV70" s="138"/>
      <c r="SMW70" s="138"/>
      <c r="SMX70" s="138"/>
      <c r="SMY70" s="138"/>
      <c r="SMZ70" s="138"/>
      <c r="SNA70" s="138"/>
      <c r="SNB70" s="138"/>
      <c r="SNC70" s="138"/>
      <c r="SND70" s="138"/>
      <c r="SNE70" s="138"/>
      <c r="SNF70" s="138"/>
      <c r="SNG70" s="138"/>
      <c r="SNH70" s="138"/>
      <c r="SNI70" s="138"/>
      <c r="SNJ70" s="138"/>
      <c r="SNK70" s="138"/>
      <c r="SNL70" s="138"/>
      <c r="SNM70" s="138"/>
      <c r="SNN70" s="138"/>
      <c r="SNO70" s="138"/>
      <c r="SNP70" s="138"/>
      <c r="SNQ70" s="138"/>
      <c r="SNR70" s="138"/>
      <c r="SNS70" s="138"/>
      <c r="SNT70" s="138"/>
      <c r="SNU70" s="138"/>
      <c r="SNV70" s="138"/>
      <c r="SNW70" s="138"/>
      <c r="SNX70" s="138"/>
      <c r="SNY70" s="138"/>
      <c r="SNZ70" s="138"/>
      <c r="SOA70" s="138"/>
      <c r="SOB70" s="138"/>
      <c r="SOC70" s="138"/>
      <c r="SOD70" s="138"/>
      <c r="SOE70" s="138"/>
      <c r="SOF70" s="138"/>
      <c r="SOG70" s="138"/>
      <c r="SOH70" s="138"/>
      <c r="SOI70" s="138"/>
      <c r="SOJ70" s="138"/>
      <c r="SOK70" s="138"/>
      <c r="SOL70" s="138"/>
      <c r="SOM70" s="138"/>
      <c r="SON70" s="138"/>
      <c r="SOO70" s="138"/>
      <c r="SOP70" s="138"/>
      <c r="SOQ70" s="138"/>
      <c r="SOR70" s="138"/>
      <c r="SOS70" s="138"/>
      <c r="SOT70" s="138"/>
      <c r="SOU70" s="138"/>
      <c r="SOV70" s="138"/>
      <c r="SOW70" s="138"/>
      <c r="SOX70" s="138"/>
      <c r="SOY70" s="138"/>
      <c r="SOZ70" s="138"/>
      <c r="SPA70" s="138"/>
      <c r="SPB70" s="138"/>
      <c r="SPC70" s="138"/>
      <c r="SPD70" s="138"/>
      <c r="SPE70" s="138"/>
      <c r="SPF70" s="138"/>
      <c r="SPG70" s="138"/>
      <c r="SPH70" s="138"/>
      <c r="SPI70" s="138"/>
      <c r="SPJ70" s="138"/>
      <c r="SPK70" s="138"/>
      <c r="SPL70" s="138"/>
      <c r="SPM70" s="138"/>
      <c r="SPN70" s="138"/>
      <c r="SPO70" s="138"/>
      <c r="SPP70" s="138"/>
      <c r="SPQ70" s="138"/>
      <c r="SPR70" s="138"/>
      <c r="SPS70" s="138"/>
      <c r="SPT70" s="138"/>
      <c r="SPU70" s="138"/>
      <c r="SPV70" s="138"/>
      <c r="SPW70" s="138"/>
      <c r="SPX70" s="138"/>
      <c r="SPY70" s="138"/>
      <c r="SPZ70" s="138"/>
      <c r="SQA70" s="138"/>
      <c r="SQB70" s="138"/>
      <c r="SQC70" s="138"/>
      <c r="SQD70" s="138"/>
      <c r="SQE70" s="138"/>
      <c r="SQF70" s="138"/>
      <c r="SQG70" s="138"/>
      <c r="SQH70" s="138"/>
      <c r="SQI70" s="138"/>
      <c r="SQJ70" s="138"/>
      <c r="SQK70" s="138"/>
      <c r="SQL70" s="138"/>
      <c r="SQM70" s="138"/>
      <c r="SQN70" s="138"/>
      <c r="SQO70" s="138"/>
      <c r="SQP70" s="138"/>
      <c r="SQQ70" s="138"/>
      <c r="SQR70" s="138"/>
      <c r="SQS70" s="138"/>
      <c r="SQT70" s="138"/>
      <c r="SQU70" s="138"/>
      <c r="SQV70" s="138"/>
      <c r="SQW70" s="138"/>
      <c r="SQX70" s="138"/>
      <c r="SQY70" s="138"/>
      <c r="SQZ70" s="138"/>
      <c r="SRA70" s="138"/>
      <c r="SRB70" s="138"/>
      <c r="SRC70" s="138"/>
      <c r="SRD70" s="138"/>
      <c r="SRE70" s="138"/>
      <c r="SRF70" s="138"/>
      <c r="SRG70" s="138"/>
      <c r="SRH70" s="138"/>
      <c r="SRI70" s="138"/>
      <c r="SRJ70" s="138"/>
      <c r="SRK70" s="138"/>
      <c r="SRL70" s="138"/>
      <c r="SRM70" s="138"/>
      <c r="SRN70" s="138"/>
      <c r="SRO70" s="138"/>
      <c r="SRP70" s="138"/>
      <c r="SRQ70" s="138"/>
      <c r="SRR70" s="138"/>
      <c r="SRS70" s="138"/>
      <c r="SRT70" s="138"/>
      <c r="SRU70" s="138"/>
      <c r="SRV70" s="138"/>
      <c r="SRW70" s="138"/>
      <c r="SRX70" s="138"/>
      <c r="SRY70" s="138"/>
      <c r="SRZ70" s="138"/>
      <c r="SSA70" s="138"/>
      <c r="SSB70" s="138"/>
      <c r="SSC70" s="138"/>
      <c r="SSD70" s="138"/>
      <c r="SSE70" s="138"/>
      <c r="SSF70" s="138"/>
      <c r="SSG70" s="138"/>
      <c r="SSH70" s="138"/>
      <c r="SSI70" s="138"/>
      <c r="SSJ70" s="138"/>
      <c r="SSK70" s="138"/>
      <c r="SSL70" s="138"/>
      <c r="SSM70" s="138"/>
      <c r="SSN70" s="138"/>
      <c r="SSO70" s="138"/>
      <c r="SSP70" s="138"/>
      <c r="SSQ70" s="138"/>
      <c r="SSR70" s="138"/>
      <c r="SSS70" s="138"/>
      <c r="SST70" s="138"/>
      <c r="SSU70" s="138"/>
      <c r="SSV70" s="138"/>
      <c r="SSW70" s="138"/>
      <c r="SSX70" s="138"/>
      <c r="SSY70" s="138"/>
      <c r="SSZ70" s="138"/>
      <c r="STA70" s="138"/>
      <c r="STB70" s="138"/>
      <c r="STC70" s="138"/>
      <c r="STD70" s="138"/>
      <c r="STE70" s="138"/>
      <c r="STF70" s="138"/>
      <c r="STG70" s="138"/>
      <c r="STH70" s="138"/>
      <c r="STI70" s="138"/>
      <c r="STJ70" s="138"/>
      <c r="STK70" s="138"/>
      <c r="STL70" s="138"/>
      <c r="STM70" s="138"/>
      <c r="STN70" s="138"/>
      <c r="STO70" s="138"/>
      <c r="STP70" s="138"/>
      <c r="STQ70" s="138"/>
      <c r="STR70" s="138"/>
      <c r="STS70" s="138"/>
      <c r="STT70" s="138"/>
      <c r="STU70" s="138"/>
      <c r="STV70" s="138"/>
      <c r="STW70" s="138"/>
      <c r="STX70" s="138"/>
      <c r="STY70" s="138"/>
      <c r="STZ70" s="138"/>
      <c r="SUA70" s="138"/>
      <c r="SUB70" s="138"/>
      <c r="SUC70" s="138"/>
      <c r="SUD70" s="138"/>
      <c r="SUE70" s="138"/>
      <c r="SUF70" s="138"/>
      <c r="SUG70" s="138"/>
      <c r="SUH70" s="138"/>
      <c r="SUI70" s="138"/>
      <c r="SUJ70" s="138"/>
      <c r="SUK70" s="138"/>
      <c r="SUL70" s="138"/>
      <c r="SUM70" s="138"/>
      <c r="SUN70" s="138"/>
      <c r="SUO70" s="138"/>
      <c r="SUP70" s="138"/>
      <c r="SUQ70" s="138"/>
      <c r="SUR70" s="138"/>
      <c r="SUS70" s="138"/>
      <c r="SUT70" s="138"/>
      <c r="SUU70" s="138"/>
      <c r="SUV70" s="138"/>
      <c r="SUW70" s="138"/>
      <c r="SUX70" s="138"/>
      <c r="SUY70" s="138"/>
      <c r="SUZ70" s="138"/>
      <c r="SVA70" s="138"/>
      <c r="SVB70" s="138"/>
      <c r="SVC70" s="138"/>
      <c r="SVD70" s="138"/>
      <c r="SVE70" s="138"/>
      <c r="SVF70" s="138"/>
      <c r="SVG70" s="138"/>
      <c r="SVH70" s="138"/>
      <c r="SVI70" s="138"/>
      <c r="SVJ70" s="138"/>
      <c r="SVK70" s="138"/>
      <c r="SVL70" s="138"/>
      <c r="SVM70" s="138"/>
      <c r="SVN70" s="138"/>
      <c r="SVO70" s="138"/>
      <c r="SVP70" s="138"/>
      <c r="SVQ70" s="138"/>
      <c r="SVR70" s="138"/>
      <c r="SVS70" s="138"/>
      <c r="SVT70" s="138"/>
      <c r="SVU70" s="138"/>
      <c r="SVV70" s="138"/>
      <c r="SVW70" s="138"/>
      <c r="SVX70" s="138"/>
      <c r="SVY70" s="138"/>
      <c r="SVZ70" s="138"/>
      <c r="SWA70" s="138"/>
      <c r="SWB70" s="138"/>
      <c r="SWC70" s="138"/>
      <c r="SWD70" s="138"/>
      <c r="SWE70" s="138"/>
      <c r="SWF70" s="138"/>
      <c r="SWG70" s="138"/>
      <c r="SWH70" s="138"/>
      <c r="SWI70" s="138"/>
      <c r="SWJ70" s="138"/>
      <c r="SWK70" s="138"/>
      <c r="SWL70" s="138"/>
      <c r="SWM70" s="138"/>
      <c r="SWN70" s="138"/>
      <c r="SWO70" s="138"/>
      <c r="SWP70" s="138"/>
      <c r="SWQ70" s="138"/>
      <c r="SWR70" s="138"/>
      <c r="SWS70" s="138"/>
      <c r="SWT70" s="138"/>
      <c r="SWU70" s="138"/>
      <c r="SWV70" s="138"/>
      <c r="SWW70" s="138"/>
      <c r="SWX70" s="138"/>
      <c r="SWY70" s="138"/>
      <c r="SWZ70" s="138"/>
      <c r="SXA70" s="138"/>
      <c r="SXB70" s="138"/>
      <c r="SXC70" s="138"/>
      <c r="SXD70" s="138"/>
      <c r="SXE70" s="138"/>
      <c r="SXF70" s="138"/>
      <c r="SXG70" s="138"/>
      <c r="SXH70" s="138"/>
      <c r="SXI70" s="138"/>
      <c r="SXJ70" s="138"/>
      <c r="SXK70" s="138"/>
      <c r="SXL70" s="138"/>
      <c r="SXM70" s="138"/>
      <c r="SXN70" s="138"/>
      <c r="SXO70" s="138"/>
      <c r="SXP70" s="138"/>
      <c r="SXQ70" s="138"/>
      <c r="SXR70" s="138"/>
      <c r="SXS70" s="138"/>
      <c r="SXT70" s="138"/>
      <c r="SXU70" s="138"/>
      <c r="SXV70" s="138"/>
      <c r="SXW70" s="138"/>
      <c r="SXX70" s="138"/>
      <c r="SXY70" s="138"/>
      <c r="SXZ70" s="138"/>
      <c r="SYA70" s="138"/>
      <c r="SYB70" s="138"/>
      <c r="SYC70" s="138"/>
      <c r="SYD70" s="138"/>
      <c r="SYE70" s="138"/>
      <c r="SYF70" s="138"/>
      <c r="SYG70" s="138"/>
      <c r="SYH70" s="138"/>
      <c r="SYI70" s="138"/>
      <c r="SYJ70" s="138"/>
      <c r="SYK70" s="138"/>
      <c r="SYL70" s="138"/>
      <c r="SYM70" s="138"/>
      <c r="SYN70" s="138"/>
      <c r="SYO70" s="138"/>
      <c r="SYP70" s="138"/>
      <c r="SYQ70" s="138"/>
      <c r="SYR70" s="138"/>
      <c r="SYS70" s="138"/>
      <c r="SYT70" s="138"/>
      <c r="SYU70" s="138"/>
      <c r="SYV70" s="138"/>
      <c r="SYW70" s="138"/>
      <c r="SYX70" s="138"/>
      <c r="SYY70" s="138"/>
      <c r="SYZ70" s="138"/>
      <c r="SZA70" s="138"/>
      <c r="SZB70" s="138"/>
      <c r="SZC70" s="138"/>
      <c r="SZD70" s="138"/>
      <c r="SZE70" s="138"/>
      <c r="SZF70" s="138"/>
      <c r="SZG70" s="138"/>
      <c r="SZH70" s="138"/>
      <c r="SZI70" s="138"/>
      <c r="SZJ70" s="138"/>
      <c r="SZK70" s="138"/>
      <c r="SZL70" s="138"/>
      <c r="SZM70" s="138"/>
      <c r="SZN70" s="138"/>
      <c r="SZO70" s="138"/>
      <c r="SZP70" s="138"/>
      <c r="SZQ70" s="138"/>
      <c r="SZR70" s="138"/>
      <c r="SZS70" s="138"/>
      <c r="SZT70" s="138"/>
      <c r="SZU70" s="138"/>
      <c r="SZV70" s="138"/>
      <c r="SZW70" s="138"/>
      <c r="SZX70" s="138"/>
      <c r="SZY70" s="138"/>
      <c r="SZZ70" s="138"/>
      <c r="TAA70" s="138"/>
      <c r="TAB70" s="138"/>
      <c r="TAC70" s="138"/>
      <c r="TAD70" s="138"/>
      <c r="TAE70" s="138"/>
      <c r="TAF70" s="138"/>
      <c r="TAG70" s="138"/>
      <c r="TAH70" s="138"/>
      <c r="TAI70" s="138"/>
      <c r="TAJ70" s="138"/>
      <c r="TAK70" s="138"/>
      <c r="TAL70" s="138"/>
      <c r="TAM70" s="138"/>
      <c r="TAN70" s="138"/>
      <c r="TAO70" s="138"/>
      <c r="TAP70" s="138"/>
      <c r="TAQ70" s="138"/>
      <c r="TAR70" s="138"/>
      <c r="TAS70" s="138"/>
      <c r="TAT70" s="138"/>
      <c r="TAU70" s="138"/>
      <c r="TAV70" s="138"/>
      <c r="TAW70" s="138"/>
      <c r="TAX70" s="138"/>
      <c r="TAY70" s="138"/>
      <c r="TAZ70" s="138"/>
      <c r="TBA70" s="138"/>
      <c r="TBB70" s="138"/>
      <c r="TBC70" s="138"/>
      <c r="TBD70" s="138"/>
      <c r="TBE70" s="138"/>
      <c r="TBF70" s="138"/>
      <c r="TBG70" s="138"/>
      <c r="TBH70" s="138"/>
      <c r="TBI70" s="138"/>
      <c r="TBJ70" s="138"/>
      <c r="TBK70" s="138"/>
      <c r="TBL70" s="138"/>
      <c r="TBM70" s="138"/>
      <c r="TBN70" s="138"/>
      <c r="TBO70" s="138"/>
      <c r="TBP70" s="138"/>
      <c r="TBQ70" s="138"/>
      <c r="TBR70" s="138"/>
      <c r="TBS70" s="138"/>
      <c r="TBT70" s="138"/>
      <c r="TBU70" s="138"/>
      <c r="TBV70" s="138"/>
      <c r="TBW70" s="138"/>
      <c r="TBX70" s="138"/>
      <c r="TBY70" s="138"/>
      <c r="TBZ70" s="138"/>
      <c r="TCA70" s="138"/>
      <c r="TCB70" s="138"/>
      <c r="TCC70" s="138"/>
      <c r="TCD70" s="138"/>
      <c r="TCE70" s="138"/>
      <c r="TCF70" s="138"/>
      <c r="TCG70" s="138"/>
      <c r="TCH70" s="138"/>
      <c r="TCI70" s="138"/>
      <c r="TCJ70" s="138"/>
      <c r="TCK70" s="138"/>
      <c r="TCL70" s="138"/>
      <c r="TCM70" s="138"/>
      <c r="TCN70" s="138"/>
      <c r="TCO70" s="138"/>
      <c r="TCP70" s="138"/>
      <c r="TCQ70" s="138"/>
      <c r="TCR70" s="138"/>
      <c r="TCS70" s="138"/>
      <c r="TCT70" s="138"/>
      <c r="TCU70" s="138"/>
      <c r="TCV70" s="138"/>
      <c r="TCW70" s="138"/>
      <c r="TCX70" s="138"/>
      <c r="TCY70" s="138"/>
      <c r="TCZ70" s="138"/>
      <c r="TDA70" s="138"/>
      <c r="TDB70" s="138"/>
      <c r="TDC70" s="138"/>
      <c r="TDD70" s="138"/>
      <c r="TDE70" s="138"/>
      <c r="TDF70" s="138"/>
      <c r="TDG70" s="138"/>
      <c r="TDH70" s="138"/>
      <c r="TDI70" s="138"/>
      <c r="TDJ70" s="138"/>
      <c r="TDK70" s="138"/>
      <c r="TDL70" s="138"/>
      <c r="TDM70" s="138"/>
      <c r="TDN70" s="138"/>
      <c r="TDO70" s="138"/>
      <c r="TDP70" s="138"/>
      <c r="TDQ70" s="138"/>
      <c r="TDR70" s="138"/>
      <c r="TDS70" s="138"/>
      <c r="TDT70" s="138"/>
      <c r="TDU70" s="138"/>
      <c r="TDV70" s="138"/>
      <c r="TDW70" s="138"/>
      <c r="TDX70" s="138"/>
      <c r="TDY70" s="138"/>
      <c r="TDZ70" s="138"/>
      <c r="TEA70" s="138"/>
      <c r="TEB70" s="138"/>
      <c r="TEC70" s="138"/>
      <c r="TED70" s="138"/>
      <c r="TEE70" s="138"/>
      <c r="TEF70" s="138"/>
      <c r="TEG70" s="138"/>
      <c r="TEH70" s="138"/>
      <c r="TEI70" s="138"/>
      <c r="TEJ70" s="138"/>
      <c r="TEK70" s="138"/>
      <c r="TEL70" s="138"/>
      <c r="TEM70" s="138"/>
      <c r="TEN70" s="138"/>
      <c r="TEO70" s="138"/>
      <c r="TEP70" s="138"/>
      <c r="TEQ70" s="138"/>
      <c r="TER70" s="138"/>
      <c r="TES70" s="138"/>
      <c r="TET70" s="138"/>
      <c r="TEU70" s="138"/>
      <c r="TEV70" s="138"/>
      <c r="TEW70" s="138"/>
      <c r="TEX70" s="138"/>
      <c r="TEY70" s="138"/>
      <c r="TEZ70" s="138"/>
      <c r="TFA70" s="138"/>
      <c r="TFB70" s="138"/>
      <c r="TFC70" s="138"/>
      <c r="TFD70" s="138"/>
      <c r="TFE70" s="138"/>
      <c r="TFF70" s="138"/>
      <c r="TFG70" s="138"/>
      <c r="TFH70" s="138"/>
      <c r="TFI70" s="138"/>
      <c r="TFJ70" s="138"/>
      <c r="TFK70" s="138"/>
      <c r="TFL70" s="138"/>
      <c r="TFM70" s="138"/>
      <c r="TFN70" s="138"/>
      <c r="TFO70" s="138"/>
      <c r="TFP70" s="138"/>
      <c r="TFQ70" s="138"/>
      <c r="TFR70" s="138"/>
      <c r="TFS70" s="138"/>
      <c r="TFT70" s="138"/>
      <c r="TFU70" s="138"/>
      <c r="TFV70" s="138"/>
      <c r="TFW70" s="138"/>
      <c r="TFX70" s="138"/>
      <c r="TFY70" s="138"/>
      <c r="TFZ70" s="138"/>
      <c r="TGA70" s="138"/>
      <c r="TGB70" s="138"/>
      <c r="TGC70" s="138"/>
      <c r="TGD70" s="138"/>
      <c r="TGE70" s="138"/>
      <c r="TGF70" s="138"/>
      <c r="TGG70" s="138"/>
      <c r="TGH70" s="138"/>
      <c r="TGI70" s="138"/>
      <c r="TGJ70" s="138"/>
      <c r="TGK70" s="138"/>
      <c r="TGL70" s="138"/>
      <c r="TGM70" s="138"/>
      <c r="TGN70" s="138"/>
      <c r="TGO70" s="138"/>
      <c r="TGP70" s="138"/>
      <c r="TGQ70" s="138"/>
      <c r="TGR70" s="138"/>
      <c r="TGS70" s="138"/>
      <c r="TGT70" s="138"/>
      <c r="TGU70" s="138"/>
      <c r="TGV70" s="138"/>
      <c r="TGW70" s="138"/>
      <c r="TGX70" s="138"/>
      <c r="TGY70" s="138"/>
      <c r="TGZ70" s="138"/>
      <c r="THA70" s="138"/>
      <c r="THB70" s="138"/>
      <c r="THC70" s="138"/>
      <c r="THD70" s="138"/>
      <c r="THE70" s="138"/>
      <c r="THF70" s="138"/>
      <c r="THG70" s="138"/>
      <c r="THH70" s="138"/>
      <c r="THI70" s="138"/>
      <c r="THJ70" s="138"/>
      <c r="THK70" s="138"/>
      <c r="THL70" s="138"/>
      <c r="THM70" s="138"/>
      <c r="THN70" s="138"/>
      <c r="THO70" s="138"/>
      <c r="THP70" s="138"/>
      <c r="THQ70" s="138"/>
      <c r="THR70" s="138"/>
      <c r="THS70" s="138"/>
      <c r="THT70" s="138"/>
      <c r="THU70" s="138"/>
      <c r="THV70" s="138"/>
      <c r="THW70" s="138"/>
      <c r="THX70" s="138"/>
      <c r="THY70" s="138"/>
      <c r="THZ70" s="138"/>
      <c r="TIA70" s="138"/>
      <c r="TIB70" s="138"/>
      <c r="TIC70" s="138"/>
      <c r="TID70" s="138"/>
      <c r="TIE70" s="138"/>
      <c r="TIF70" s="138"/>
      <c r="TIG70" s="138"/>
      <c r="TIH70" s="138"/>
      <c r="TII70" s="138"/>
      <c r="TIJ70" s="138"/>
      <c r="TIK70" s="138"/>
      <c r="TIL70" s="138"/>
      <c r="TIM70" s="138"/>
      <c r="TIN70" s="138"/>
      <c r="TIO70" s="138"/>
      <c r="TIP70" s="138"/>
      <c r="TIQ70" s="138"/>
      <c r="TIR70" s="138"/>
      <c r="TIS70" s="138"/>
      <c r="TIT70" s="138"/>
      <c r="TIU70" s="138"/>
      <c r="TIV70" s="138"/>
      <c r="TIW70" s="138"/>
      <c r="TIX70" s="138"/>
      <c r="TIY70" s="138"/>
      <c r="TIZ70" s="138"/>
      <c r="TJA70" s="138"/>
      <c r="TJB70" s="138"/>
      <c r="TJC70" s="138"/>
      <c r="TJD70" s="138"/>
      <c r="TJE70" s="138"/>
      <c r="TJF70" s="138"/>
      <c r="TJG70" s="138"/>
      <c r="TJH70" s="138"/>
      <c r="TJI70" s="138"/>
      <c r="TJJ70" s="138"/>
      <c r="TJK70" s="138"/>
      <c r="TJL70" s="138"/>
      <c r="TJM70" s="138"/>
      <c r="TJN70" s="138"/>
      <c r="TJO70" s="138"/>
      <c r="TJP70" s="138"/>
      <c r="TJQ70" s="138"/>
      <c r="TJR70" s="138"/>
      <c r="TJS70" s="138"/>
      <c r="TJT70" s="138"/>
      <c r="TJU70" s="138"/>
      <c r="TJV70" s="138"/>
      <c r="TJW70" s="138"/>
      <c r="TJX70" s="138"/>
      <c r="TJY70" s="138"/>
      <c r="TJZ70" s="138"/>
      <c r="TKA70" s="138"/>
      <c r="TKB70" s="138"/>
      <c r="TKC70" s="138"/>
      <c r="TKD70" s="138"/>
      <c r="TKE70" s="138"/>
      <c r="TKF70" s="138"/>
      <c r="TKG70" s="138"/>
      <c r="TKH70" s="138"/>
      <c r="TKI70" s="138"/>
      <c r="TKJ70" s="138"/>
      <c r="TKK70" s="138"/>
      <c r="TKL70" s="138"/>
      <c r="TKM70" s="138"/>
      <c r="TKN70" s="138"/>
      <c r="TKO70" s="138"/>
      <c r="TKP70" s="138"/>
      <c r="TKQ70" s="138"/>
      <c r="TKR70" s="138"/>
      <c r="TKS70" s="138"/>
      <c r="TKT70" s="138"/>
      <c r="TKU70" s="138"/>
      <c r="TKV70" s="138"/>
      <c r="TKW70" s="138"/>
      <c r="TKX70" s="138"/>
      <c r="TKY70" s="138"/>
      <c r="TKZ70" s="138"/>
      <c r="TLA70" s="138"/>
      <c r="TLB70" s="138"/>
      <c r="TLC70" s="138"/>
      <c r="TLD70" s="138"/>
      <c r="TLE70" s="138"/>
      <c r="TLF70" s="138"/>
      <c r="TLG70" s="138"/>
      <c r="TLH70" s="138"/>
      <c r="TLI70" s="138"/>
      <c r="TLJ70" s="138"/>
      <c r="TLK70" s="138"/>
      <c r="TLL70" s="138"/>
      <c r="TLM70" s="138"/>
      <c r="TLN70" s="138"/>
      <c r="TLO70" s="138"/>
      <c r="TLP70" s="138"/>
      <c r="TLQ70" s="138"/>
      <c r="TLR70" s="138"/>
      <c r="TLS70" s="138"/>
      <c r="TLT70" s="138"/>
      <c r="TLU70" s="138"/>
      <c r="TLV70" s="138"/>
      <c r="TLW70" s="138"/>
      <c r="TLX70" s="138"/>
      <c r="TLY70" s="138"/>
      <c r="TLZ70" s="138"/>
      <c r="TMA70" s="138"/>
      <c r="TMB70" s="138"/>
      <c r="TMC70" s="138"/>
      <c r="TMD70" s="138"/>
      <c r="TME70" s="138"/>
      <c r="TMF70" s="138"/>
      <c r="TMG70" s="138"/>
      <c r="TMH70" s="138"/>
      <c r="TMI70" s="138"/>
      <c r="TMJ70" s="138"/>
      <c r="TMK70" s="138"/>
      <c r="TML70" s="138"/>
      <c r="TMM70" s="138"/>
      <c r="TMN70" s="138"/>
      <c r="TMO70" s="138"/>
      <c r="TMP70" s="138"/>
      <c r="TMQ70" s="138"/>
      <c r="TMR70" s="138"/>
      <c r="TMS70" s="138"/>
      <c r="TMT70" s="138"/>
      <c r="TMU70" s="138"/>
      <c r="TMV70" s="138"/>
      <c r="TMW70" s="138"/>
      <c r="TMX70" s="138"/>
      <c r="TMY70" s="138"/>
      <c r="TMZ70" s="138"/>
      <c r="TNA70" s="138"/>
      <c r="TNB70" s="138"/>
      <c r="TNC70" s="138"/>
      <c r="TND70" s="138"/>
      <c r="TNE70" s="138"/>
      <c r="TNF70" s="138"/>
      <c r="TNG70" s="138"/>
      <c r="TNH70" s="138"/>
      <c r="TNI70" s="138"/>
      <c r="TNJ70" s="138"/>
      <c r="TNK70" s="138"/>
      <c r="TNL70" s="138"/>
      <c r="TNM70" s="138"/>
      <c r="TNN70" s="138"/>
      <c r="TNO70" s="138"/>
      <c r="TNP70" s="138"/>
      <c r="TNQ70" s="138"/>
      <c r="TNR70" s="138"/>
      <c r="TNS70" s="138"/>
      <c r="TNT70" s="138"/>
      <c r="TNU70" s="138"/>
      <c r="TNV70" s="138"/>
      <c r="TNW70" s="138"/>
      <c r="TNX70" s="138"/>
      <c r="TNY70" s="138"/>
      <c r="TNZ70" s="138"/>
      <c r="TOA70" s="138"/>
      <c r="TOB70" s="138"/>
      <c r="TOC70" s="138"/>
      <c r="TOD70" s="138"/>
      <c r="TOE70" s="138"/>
      <c r="TOF70" s="138"/>
      <c r="TOG70" s="138"/>
      <c r="TOH70" s="138"/>
      <c r="TOI70" s="138"/>
      <c r="TOJ70" s="138"/>
      <c r="TOK70" s="138"/>
      <c r="TOL70" s="138"/>
      <c r="TOM70" s="138"/>
      <c r="TON70" s="138"/>
      <c r="TOO70" s="138"/>
      <c r="TOP70" s="138"/>
      <c r="TOQ70" s="138"/>
      <c r="TOR70" s="138"/>
      <c r="TOS70" s="138"/>
      <c r="TOT70" s="138"/>
      <c r="TOU70" s="138"/>
      <c r="TOV70" s="138"/>
      <c r="TOW70" s="138"/>
      <c r="TOX70" s="138"/>
      <c r="TOY70" s="138"/>
      <c r="TOZ70" s="138"/>
      <c r="TPA70" s="138"/>
      <c r="TPB70" s="138"/>
      <c r="TPC70" s="138"/>
      <c r="TPD70" s="138"/>
      <c r="TPE70" s="138"/>
      <c r="TPF70" s="138"/>
      <c r="TPG70" s="138"/>
      <c r="TPH70" s="138"/>
      <c r="TPI70" s="138"/>
      <c r="TPJ70" s="138"/>
      <c r="TPK70" s="138"/>
      <c r="TPL70" s="138"/>
      <c r="TPM70" s="138"/>
      <c r="TPN70" s="138"/>
      <c r="TPO70" s="138"/>
      <c r="TPP70" s="138"/>
      <c r="TPQ70" s="138"/>
      <c r="TPR70" s="138"/>
      <c r="TPS70" s="138"/>
      <c r="TPT70" s="138"/>
      <c r="TPU70" s="138"/>
      <c r="TPV70" s="138"/>
      <c r="TPW70" s="138"/>
      <c r="TPX70" s="138"/>
      <c r="TPY70" s="138"/>
      <c r="TPZ70" s="138"/>
      <c r="TQA70" s="138"/>
      <c r="TQB70" s="138"/>
      <c r="TQC70" s="138"/>
      <c r="TQD70" s="138"/>
      <c r="TQE70" s="138"/>
      <c r="TQF70" s="138"/>
      <c r="TQG70" s="138"/>
      <c r="TQH70" s="138"/>
      <c r="TQI70" s="138"/>
      <c r="TQJ70" s="138"/>
      <c r="TQK70" s="138"/>
      <c r="TQL70" s="138"/>
      <c r="TQM70" s="138"/>
      <c r="TQN70" s="138"/>
      <c r="TQO70" s="138"/>
      <c r="TQP70" s="138"/>
      <c r="TQQ70" s="138"/>
      <c r="TQR70" s="138"/>
      <c r="TQS70" s="138"/>
      <c r="TQT70" s="138"/>
      <c r="TQU70" s="138"/>
      <c r="TQV70" s="138"/>
      <c r="TQW70" s="138"/>
      <c r="TQX70" s="138"/>
      <c r="TQY70" s="138"/>
      <c r="TQZ70" s="138"/>
      <c r="TRA70" s="138"/>
      <c r="TRB70" s="138"/>
      <c r="TRC70" s="138"/>
      <c r="TRD70" s="138"/>
      <c r="TRE70" s="138"/>
      <c r="TRF70" s="138"/>
      <c r="TRG70" s="138"/>
      <c r="TRH70" s="138"/>
      <c r="TRI70" s="138"/>
      <c r="TRJ70" s="138"/>
      <c r="TRK70" s="138"/>
      <c r="TRL70" s="138"/>
      <c r="TRM70" s="138"/>
      <c r="TRN70" s="138"/>
      <c r="TRO70" s="138"/>
      <c r="TRP70" s="138"/>
      <c r="TRQ70" s="138"/>
      <c r="TRR70" s="138"/>
      <c r="TRS70" s="138"/>
      <c r="TRT70" s="138"/>
      <c r="TRU70" s="138"/>
      <c r="TRV70" s="138"/>
      <c r="TRW70" s="138"/>
      <c r="TRX70" s="138"/>
      <c r="TRY70" s="138"/>
      <c r="TRZ70" s="138"/>
      <c r="TSA70" s="138"/>
      <c r="TSB70" s="138"/>
      <c r="TSC70" s="138"/>
      <c r="TSD70" s="138"/>
      <c r="TSE70" s="138"/>
      <c r="TSF70" s="138"/>
      <c r="TSG70" s="138"/>
      <c r="TSH70" s="138"/>
      <c r="TSI70" s="138"/>
      <c r="TSJ70" s="138"/>
      <c r="TSK70" s="138"/>
      <c r="TSL70" s="138"/>
      <c r="TSM70" s="138"/>
      <c r="TSN70" s="138"/>
      <c r="TSO70" s="138"/>
      <c r="TSP70" s="138"/>
      <c r="TSQ70" s="138"/>
      <c r="TSR70" s="138"/>
      <c r="TSS70" s="138"/>
      <c r="TST70" s="138"/>
      <c r="TSU70" s="138"/>
      <c r="TSV70" s="138"/>
      <c r="TSW70" s="138"/>
      <c r="TSX70" s="138"/>
      <c r="TSY70" s="138"/>
      <c r="TSZ70" s="138"/>
      <c r="TTA70" s="138"/>
      <c r="TTB70" s="138"/>
      <c r="TTC70" s="138"/>
      <c r="TTD70" s="138"/>
      <c r="TTE70" s="138"/>
      <c r="TTF70" s="138"/>
      <c r="TTG70" s="138"/>
      <c r="TTH70" s="138"/>
      <c r="TTI70" s="138"/>
      <c r="TTJ70" s="138"/>
      <c r="TTK70" s="138"/>
      <c r="TTL70" s="138"/>
      <c r="TTM70" s="138"/>
      <c r="TTN70" s="138"/>
      <c r="TTO70" s="138"/>
      <c r="TTP70" s="138"/>
      <c r="TTQ70" s="138"/>
      <c r="TTR70" s="138"/>
      <c r="TTS70" s="138"/>
      <c r="TTT70" s="138"/>
      <c r="TTU70" s="138"/>
      <c r="TTV70" s="138"/>
      <c r="TTW70" s="138"/>
      <c r="TTX70" s="138"/>
      <c r="TTY70" s="138"/>
      <c r="TTZ70" s="138"/>
      <c r="TUA70" s="138"/>
      <c r="TUB70" s="138"/>
      <c r="TUC70" s="138"/>
      <c r="TUD70" s="138"/>
      <c r="TUE70" s="138"/>
      <c r="TUF70" s="138"/>
      <c r="TUG70" s="138"/>
      <c r="TUH70" s="138"/>
      <c r="TUI70" s="138"/>
      <c r="TUJ70" s="138"/>
      <c r="TUK70" s="138"/>
      <c r="TUL70" s="138"/>
      <c r="TUM70" s="138"/>
      <c r="TUN70" s="138"/>
      <c r="TUO70" s="138"/>
      <c r="TUP70" s="138"/>
      <c r="TUQ70" s="138"/>
      <c r="TUR70" s="138"/>
      <c r="TUS70" s="138"/>
      <c r="TUT70" s="138"/>
      <c r="TUU70" s="138"/>
      <c r="TUV70" s="138"/>
      <c r="TUW70" s="138"/>
      <c r="TUX70" s="138"/>
      <c r="TUY70" s="138"/>
      <c r="TUZ70" s="138"/>
      <c r="TVA70" s="138"/>
      <c r="TVB70" s="138"/>
      <c r="TVC70" s="138"/>
      <c r="TVD70" s="138"/>
      <c r="TVE70" s="138"/>
      <c r="TVF70" s="138"/>
      <c r="TVG70" s="138"/>
      <c r="TVH70" s="138"/>
      <c r="TVI70" s="138"/>
      <c r="TVJ70" s="138"/>
      <c r="TVK70" s="138"/>
      <c r="TVL70" s="138"/>
      <c r="TVM70" s="138"/>
      <c r="TVN70" s="138"/>
      <c r="TVO70" s="138"/>
      <c r="TVP70" s="138"/>
      <c r="TVQ70" s="138"/>
      <c r="TVR70" s="138"/>
      <c r="TVS70" s="138"/>
      <c r="TVT70" s="138"/>
      <c r="TVU70" s="138"/>
      <c r="TVV70" s="138"/>
      <c r="TVW70" s="138"/>
      <c r="TVX70" s="138"/>
      <c r="TVY70" s="138"/>
      <c r="TVZ70" s="138"/>
      <c r="TWA70" s="138"/>
      <c r="TWB70" s="138"/>
      <c r="TWC70" s="138"/>
      <c r="TWD70" s="138"/>
      <c r="TWE70" s="138"/>
      <c r="TWF70" s="138"/>
      <c r="TWG70" s="138"/>
      <c r="TWH70" s="138"/>
      <c r="TWI70" s="138"/>
      <c r="TWJ70" s="138"/>
      <c r="TWK70" s="138"/>
      <c r="TWL70" s="138"/>
      <c r="TWM70" s="138"/>
      <c r="TWN70" s="138"/>
      <c r="TWO70" s="138"/>
      <c r="TWP70" s="138"/>
      <c r="TWQ70" s="138"/>
      <c r="TWR70" s="138"/>
      <c r="TWS70" s="138"/>
      <c r="TWT70" s="138"/>
      <c r="TWU70" s="138"/>
      <c r="TWV70" s="138"/>
      <c r="TWW70" s="138"/>
      <c r="TWX70" s="138"/>
      <c r="TWY70" s="138"/>
      <c r="TWZ70" s="138"/>
      <c r="TXA70" s="138"/>
      <c r="TXB70" s="138"/>
      <c r="TXC70" s="138"/>
      <c r="TXD70" s="138"/>
      <c r="TXE70" s="138"/>
      <c r="TXF70" s="138"/>
      <c r="TXG70" s="138"/>
      <c r="TXH70" s="138"/>
      <c r="TXI70" s="138"/>
      <c r="TXJ70" s="138"/>
      <c r="TXK70" s="138"/>
      <c r="TXL70" s="138"/>
      <c r="TXM70" s="138"/>
      <c r="TXN70" s="138"/>
      <c r="TXO70" s="138"/>
      <c r="TXP70" s="138"/>
      <c r="TXQ70" s="138"/>
      <c r="TXR70" s="138"/>
      <c r="TXS70" s="138"/>
      <c r="TXT70" s="138"/>
      <c r="TXU70" s="138"/>
      <c r="TXV70" s="138"/>
      <c r="TXW70" s="138"/>
      <c r="TXX70" s="138"/>
      <c r="TXY70" s="138"/>
      <c r="TXZ70" s="138"/>
      <c r="TYA70" s="138"/>
      <c r="TYB70" s="138"/>
      <c r="TYC70" s="138"/>
      <c r="TYD70" s="138"/>
      <c r="TYE70" s="138"/>
      <c r="TYF70" s="138"/>
      <c r="TYG70" s="138"/>
      <c r="TYH70" s="138"/>
      <c r="TYI70" s="138"/>
      <c r="TYJ70" s="138"/>
      <c r="TYK70" s="138"/>
      <c r="TYL70" s="138"/>
      <c r="TYM70" s="138"/>
      <c r="TYN70" s="138"/>
      <c r="TYO70" s="138"/>
      <c r="TYP70" s="138"/>
      <c r="TYQ70" s="138"/>
      <c r="TYR70" s="138"/>
      <c r="TYS70" s="138"/>
      <c r="TYT70" s="138"/>
      <c r="TYU70" s="138"/>
      <c r="TYV70" s="138"/>
      <c r="TYW70" s="138"/>
      <c r="TYX70" s="138"/>
      <c r="TYY70" s="138"/>
      <c r="TYZ70" s="138"/>
      <c r="TZA70" s="138"/>
      <c r="TZB70" s="138"/>
      <c r="TZC70" s="138"/>
      <c r="TZD70" s="138"/>
      <c r="TZE70" s="138"/>
      <c r="TZF70" s="138"/>
      <c r="TZG70" s="138"/>
      <c r="TZH70" s="138"/>
      <c r="TZI70" s="138"/>
      <c r="TZJ70" s="138"/>
      <c r="TZK70" s="138"/>
      <c r="TZL70" s="138"/>
      <c r="TZM70" s="138"/>
      <c r="TZN70" s="138"/>
      <c r="TZO70" s="138"/>
      <c r="TZP70" s="138"/>
      <c r="TZQ70" s="138"/>
      <c r="TZR70" s="138"/>
      <c r="TZS70" s="138"/>
      <c r="TZT70" s="138"/>
      <c r="TZU70" s="138"/>
      <c r="TZV70" s="138"/>
      <c r="TZW70" s="138"/>
      <c r="TZX70" s="138"/>
      <c r="TZY70" s="138"/>
      <c r="TZZ70" s="138"/>
      <c r="UAA70" s="138"/>
      <c r="UAB70" s="138"/>
      <c r="UAC70" s="138"/>
      <c r="UAD70" s="138"/>
      <c r="UAE70" s="138"/>
      <c r="UAF70" s="138"/>
      <c r="UAG70" s="138"/>
      <c r="UAH70" s="138"/>
      <c r="UAI70" s="138"/>
      <c r="UAJ70" s="138"/>
      <c r="UAK70" s="138"/>
      <c r="UAL70" s="138"/>
      <c r="UAM70" s="138"/>
      <c r="UAN70" s="138"/>
      <c r="UAO70" s="138"/>
      <c r="UAP70" s="138"/>
      <c r="UAQ70" s="138"/>
      <c r="UAR70" s="138"/>
      <c r="UAS70" s="138"/>
      <c r="UAT70" s="138"/>
      <c r="UAU70" s="138"/>
      <c r="UAV70" s="138"/>
      <c r="UAW70" s="138"/>
      <c r="UAX70" s="138"/>
      <c r="UAY70" s="138"/>
      <c r="UAZ70" s="138"/>
      <c r="UBA70" s="138"/>
      <c r="UBB70" s="138"/>
      <c r="UBC70" s="138"/>
      <c r="UBD70" s="138"/>
      <c r="UBE70" s="138"/>
      <c r="UBF70" s="138"/>
      <c r="UBG70" s="138"/>
      <c r="UBH70" s="138"/>
      <c r="UBI70" s="138"/>
      <c r="UBJ70" s="138"/>
      <c r="UBK70" s="138"/>
      <c r="UBL70" s="138"/>
      <c r="UBM70" s="138"/>
      <c r="UBN70" s="138"/>
      <c r="UBO70" s="138"/>
      <c r="UBP70" s="138"/>
      <c r="UBQ70" s="138"/>
      <c r="UBR70" s="138"/>
      <c r="UBS70" s="138"/>
      <c r="UBT70" s="138"/>
      <c r="UBU70" s="138"/>
      <c r="UBV70" s="138"/>
      <c r="UBW70" s="138"/>
      <c r="UBX70" s="138"/>
      <c r="UBY70" s="138"/>
      <c r="UBZ70" s="138"/>
      <c r="UCA70" s="138"/>
      <c r="UCB70" s="138"/>
      <c r="UCC70" s="138"/>
      <c r="UCD70" s="138"/>
      <c r="UCE70" s="138"/>
      <c r="UCF70" s="138"/>
      <c r="UCG70" s="138"/>
      <c r="UCH70" s="138"/>
      <c r="UCI70" s="138"/>
      <c r="UCJ70" s="138"/>
      <c r="UCK70" s="138"/>
      <c r="UCL70" s="138"/>
      <c r="UCM70" s="138"/>
      <c r="UCN70" s="138"/>
      <c r="UCO70" s="138"/>
      <c r="UCP70" s="138"/>
      <c r="UCQ70" s="138"/>
      <c r="UCR70" s="138"/>
      <c r="UCS70" s="138"/>
      <c r="UCT70" s="138"/>
      <c r="UCU70" s="138"/>
      <c r="UCV70" s="138"/>
      <c r="UCW70" s="138"/>
      <c r="UCX70" s="138"/>
      <c r="UCY70" s="138"/>
      <c r="UCZ70" s="138"/>
      <c r="UDA70" s="138"/>
      <c r="UDB70" s="138"/>
      <c r="UDC70" s="138"/>
      <c r="UDD70" s="138"/>
      <c r="UDE70" s="138"/>
      <c r="UDF70" s="138"/>
      <c r="UDG70" s="138"/>
      <c r="UDH70" s="138"/>
      <c r="UDI70" s="138"/>
      <c r="UDJ70" s="138"/>
      <c r="UDK70" s="138"/>
      <c r="UDL70" s="138"/>
      <c r="UDM70" s="138"/>
      <c r="UDN70" s="138"/>
      <c r="UDO70" s="138"/>
      <c r="UDP70" s="138"/>
      <c r="UDQ70" s="138"/>
      <c r="UDR70" s="138"/>
      <c r="UDS70" s="138"/>
      <c r="UDT70" s="138"/>
      <c r="UDU70" s="138"/>
      <c r="UDV70" s="138"/>
      <c r="UDW70" s="138"/>
      <c r="UDX70" s="138"/>
      <c r="UDY70" s="138"/>
      <c r="UDZ70" s="138"/>
      <c r="UEA70" s="138"/>
      <c r="UEB70" s="138"/>
      <c r="UEC70" s="138"/>
      <c r="UED70" s="138"/>
      <c r="UEE70" s="138"/>
      <c r="UEF70" s="138"/>
      <c r="UEG70" s="138"/>
      <c r="UEH70" s="138"/>
      <c r="UEI70" s="138"/>
      <c r="UEJ70" s="138"/>
      <c r="UEK70" s="138"/>
      <c r="UEL70" s="138"/>
      <c r="UEM70" s="138"/>
      <c r="UEN70" s="138"/>
      <c r="UEO70" s="138"/>
      <c r="UEP70" s="138"/>
      <c r="UEQ70" s="138"/>
      <c r="UER70" s="138"/>
      <c r="UES70" s="138"/>
      <c r="UET70" s="138"/>
      <c r="UEU70" s="138"/>
      <c r="UEV70" s="138"/>
      <c r="UEW70" s="138"/>
      <c r="UEX70" s="138"/>
      <c r="UEY70" s="138"/>
      <c r="UEZ70" s="138"/>
      <c r="UFA70" s="138"/>
      <c r="UFB70" s="138"/>
      <c r="UFC70" s="138"/>
      <c r="UFD70" s="138"/>
      <c r="UFE70" s="138"/>
      <c r="UFF70" s="138"/>
      <c r="UFG70" s="138"/>
      <c r="UFH70" s="138"/>
      <c r="UFI70" s="138"/>
      <c r="UFJ70" s="138"/>
      <c r="UFK70" s="138"/>
      <c r="UFL70" s="138"/>
      <c r="UFM70" s="138"/>
      <c r="UFN70" s="138"/>
      <c r="UFO70" s="138"/>
      <c r="UFP70" s="138"/>
      <c r="UFQ70" s="138"/>
      <c r="UFR70" s="138"/>
      <c r="UFS70" s="138"/>
      <c r="UFT70" s="138"/>
      <c r="UFU70" s="138"/>
      <c r="UFV70" s="138"/>
      <c r="UFW70" s="138"/>
      <c r="UFX70" s="138"/>
      <c r="UFY70" s="138"/>
      <c r="UFZ70" s="138"/>
      <c r="UGA70" s="138"/>
      <c r="UGB70" s="138"/>
      <c r="UGC70" s="138"/>
      <c r="UGD70" s="138"/>
      <c r="UGE70" s="138"/>
      <c r="UGF70" s="138"/>
      <c r="UGG70" s="138"/>
      <c r="UGH70" s="138"/>
      <c r="UGI70" s="138"/>
      <c r="UGJ70" s="138"/>
      <c r="UGK70" s="138"/>
      <c r="UGL70" s="138"/>
      <c r="UGM70" s="138"/>
      <c r="UGN70" s="138"/>
      <c r="UGO70" s="138"/>
      <c r="UGP70" s="138"/>
      <c r="UGQ70" s="138"/>
      <c r="UGR70" s="138"/>
      <c r="UGS70" s="138"/>
      <c r="UGT70" s="138"/>
      <c r="UGU70" s="138"/>
      <c r="UGV70" s="138"/>
      <c r="UGW70" s="138"/>
      <c r="UGX70" s="138"/>
      <c r="UGY70" s="138"/>
      <c r="UGZ70" s="138"/>
      <c r="UHA70" s="138"/>
      <c r="UHB70" s="138"/>
      <c r="UHC70" s="138"/>
      <c r="UHD70" s="138"/>
      <c r="UHE70" s="138"/>
      <c r="UHF70" s="138"/>
      <c r="UHG70" s="138"/>
      <c r="UHH70" s="138"/>
      <c r="UHI70" s="138"/>
      <c r="UHJ70" s="138"/>
      <c r="UHK70" s="138"/>
      <c r="UHL70" s="138"/>
      <c r="UHM70" s="138"/>
      <c r="UHN70" s="138"/>
      <c r="UHO70" s="138"/>
      <c r="UHP70" s="138"/>
      <c r="UHQ70" s="138"/>
      <c r="UHR70" s="138"/>
      <c r="UHS70" s="138"/>
      <c r="UHT70" s="138"/>
      <c r="UHU70" s="138"/>
      <c r="UHV70" s="138"/>
      <c r="UHW70" s="138"/>
      <c r="UHX70" s="138"/>
      <c r="UHY70" s="138"/>
      <c r="UHZ70" s="138"/>
      <c r="UIA70" s="138"/>
      <c r="UIB70" s="138"/>
      <c r="UIC70" s="138"/>
      <c r="UID70" s="138"/>
      <c r="UIE70" s="138"/>
      <c r="UIF70" s="138"/>
      <c r="UIG70" s="138"/>
      <c r="UIH70" s="138"/>
      <c r="UII70" s="138"/>
      <c r="UIJ70" s="138"/>
      <c r="UIK70" s="138"/>
      <c r="UIL70" s="138"/>
      <c r="UIM70" s="138"/>
      <c r="UIN70" s="138"/>
      <c r="UIO70" s="138"/>
      <c r="UIP70" s="138"/>
      <c r="UIQ70" s="138"/>
      <c r="UIR70" s="138"/>
      <c r="UIS70" s="138"/>
      <c r="UIT70" s="138"/>
      <c r="UIU70" s="138"/>
      <c r="UIV70" s="138"/>
      <c r="UIW70" s="138"/>
      <c r="UIX70" s="138"/>
      <c r="UIY70" s="138"/>
      <c r="UIZ70" s="138"/>
      <c r="UJA70" s="138"/>
      <c r="UJB70" s="138"/>
      <c r="UJC70" s="138"/>
      <c r="UJD70" s="138"/>
      <c r="UJE70" s="138"/>
      <c r="UJF70" s="138"/>
      <c r="UJG70" s="138"/>
      <c r="UJH70" s="138"/>
      <c r="UJI70" s="138"/>
      <c r="UJJ70" s="138"/>
      <c r="UJK70" s="138"/>
      <c r="UJL70" s="138"/>
      <c r="UJM70" s="138"/>
      <c r="UJN70" s="138"/>
      <c r="UJO70" s="138"/>
      <c r="UJP70" s="138"/>
      <c r="UJQ70" s="138"/>
      <c r="UJR70" s="138"/>
      <c r="UJS70" s="138"/>
      <c r="UJT70" s="138"/>
      <c r="UJU70" s="138"/>
      <c r="UJV70" s="138"/>
      <c r="UJW70" s="138"/>
      <c r="UJX70" s="138"/>
      <c r="UJY70" s="138"/>
      <c r="UJZ70" s="138"/>
      <c r="UKA70" s="138"/>
      <c r="UKB70" s="138"/>
      <c r="UKC70" s="138"/>
      <c r="UKD70" s="138"/>
      <c r="UKE70" s="138"/>
      <c r="UKF70" s="138"/>
      <c r="UKG70" s="138"/>
      <c r="UKH70" s="138"/>
      <c r="UKI70" s="138"/>
      <c r="UKJ70" s="138"/>
      <c r="UKK70" s="138"/>
      <c r="UKL70" s="138"/>
      <c r="UKM70" s="138"/>
      <c r="UKN70" s="138"/>
      <c r="UKO70" s="138"/>
      <c r="UKP70" s="138"/>
      <c r="UKQ70" s="138"/>
      <c r="UKR70" s="138"/>
      <c r="UKS70" s="138"/>
      <c r="UKT70" s="138"/>
      <c r="UKU70" s="138"/>
      <c r="UKV70" s="138"/>
      <c r="UKW70" s="138"/>
      <c r="UKX70" s="138"/>
      <c r="UKY70" s="138"/>
      <c r="UKZ70" s="138"/>
      <c r="ULA70" s="138"/>
      <c r="ULB70" s="138"/>
      <c r="ULC70" s="138"/>
      <c r="ULD70" s="138"/>
      <c r="ULE70" s="138"/>
      <c r="ULF70" s="138"/>
      <c r="ULG70" s="138"/>
      <c r="ULH70" s="138"/>
      <c r="ULI70" s="138"/>
      <c r="ULJ70" s="138"/>
      <c r="ULK70" s="138"/>
      <c r="ULL70" s="138"/>
      <c r="ULM70" s="138"/>
      <c r="ULN70" s="138"/>
      <c r="ULO70" s="138"/>
      <c r="ULP70" s="138"/>
      <c r="ULQ70" s="138"/>
      <c r="ULR70" s="138"/>
      <c r="ULS70" s="138"/>
      <c r="ULT70" s="138"/>
      <c r="ULU70" s="138"/>
      <c r="ULV70" s="138"/>
      <c r="ULW70" s="138"/>
      <c r="ULX70" s="138"/>
      <c r="ULY70" s="138"/>
      <c r="ULZ70" s="138"/>
      <c r="UMA70" s="138"/>
      <c r="UMB70" s="138"/>
      <c r="UMC70" s="138"/>
      <c r="UMD70" s="138"/>
      <c r="UME70" s="138"/>
      <c r="UMF70" s="138"/>
      <c r="UMG70" s="138"/>
      <c r="UMH70" s="138"/>
      <c r="UMI70" s="138"/>
      <c r="UMJ70" s="138"/>
      <c r="UMK70" s="138"/>
      <c r="UML70" s="138"/>
      <c r="UMM70" s="138"/>
      <c r="UMN70" s="138"/>
      <c r="UMO70" s="138"/>
      <c r="UMP70" s="138"/>
      <c r="UMQ70" s="138"/>
      <c r="UMR70" s="138"/>
      <c r="UMS70" s="138"/>
      <c r="UMT70" s="138"/>
      <c r="UMU70" s="138"/>
      <c r="UMV70" s="138"/>
      <c r="UMW70" s="138"/>
      <c r="UMX70" s="138"/>
      <c r="UMY70" s="138"/>
      <c r="UMZ70" s="138"/>
      <c r="UNA70" s="138"/>
      <c r="UNB70" s="138"/>
      <c r="UNC70" s="138"/>
      <c r="UND70" s="138"/>
      <c r="UNE70" s="138"/>
      <c r="UNF70" s="138"/>
      <c r="UNG70" s="138"/>
      <c r="UNH70" s="138"/>
      <c r="UNI70" s="138"/>
      <c r="UNJ70" s="138"/>
      <c r="UNK70" s="138"/>
      <c r="UNL70" s="138"/>
      <c r="UNM70" s="138"/>
      <c r="UNN70" s="138"/>
      <c r="UNO70" s="138"/>
      <c r="UNP70" s="138"/>
      <c r="UNQ70" s="138"/>
      <c r="UNR70" s="138"/>
      <c r="UNS70" s="138"/>
      <c r="UNT70" s="138"/>
      <c r="UNU70" s="138"/>
      <c r="UNV70" s="138"/>
      <c r="UNW70" s="138"/>
      <c r="UNX70" s="138"/>
      <c r="UNY70" s="138"/>
      <c r="UNZ70" s="138"/>
      <c r="UOA70" s="138"/>
      <c r="UOB70" s="138"/>
      <c r="UOC70" s="138"/>
      <c r="UOD70" s="138"/>
      <c r="UOE70" s="138"/>
      <c r="UOF70" s="138"/>
      <c r="UOG70" s="138"/>
      <c r="UOH70" s="138"/>
      <c r="UOI70" s="138"/>
      <c r="UOJ70" s="138"/>
      <c r="UOK70" s="138"/>
      <c r="UOL70" s="138"/>
      <c r="UOM70" s="138"/>
      <c r="UON70" s="138"/>
      <c r="UOO70" s="138"/>
      <c r="UOP70" s="138"/>
      <c r="UOQ70" s="138"/>
      <c r="UOR70" s="138"/>
      <c r="UOS70" s="138"/>
      <c r="UOT70" s="138"/>
      <c r="UOU70" s="138"/>
      <c r="UOV70" s="138"/>
      <c r="UOW70" s="138"/>
      <c r="UOX70" s="138"/>
      <c r="UOY70" s="138"/>
      <c r="UOZ70" s="138"/>
      <c r="UPA70" s="138"/>
      <c r="UPB70" s="138"/>
      <c r="UPC70" s="138"/>
      <c r="UPD70" s="138"/>
      <c r="UPE70" s="138"/>
      <c r="UPF70" s="138"/>
      <c r="UPG70" s="138"/>
      <c r="UPH70" s="138"/>
      <c r="UPI70" s="138"/>
      <c r="UPJ70" s="138"/>
      <c r="UPK70" s="138"/>
      <c r="UPL70" s="138"/>
      <c r="UPM70" s="138"/>
      <c r="UPN70" s="138"/>
      <c r="UPO70" s="138"/>
      <c r="UPP70" s="138"/>
      <c r="UPQ70" s="138"/>
      <c r="UPR70" s="138"/>
      <c r="UPS70" s="138"/>
      <c r="UPT70" s="138"/>
      <c r="UPU70" s="138"/>
      <c r="UPV70" s="138"/>
      <c r="UPW70" s="138"/>
      <c r="UPX70" s="138"/>
      <c r="UPY70" s="138"/>
      <c r="UPZ70" s="138"/>
      <c r="UQA70" s="138"/>
      <c r="UQB70" s="138"/>
      <c r="UQC70" s="138"/>
      <c r="UQD70" s="138"/>
      <c r="UQE70" s="138"/>
      <c r="UQF70" s="138"/>
      <c r="UQG70" s="138"/>
      <c r="UQH70" s="138"/>
      <c r="UQI70" s="138"/>
      <c r="UQJ70" s="138"/>
      <c r="UQK70" s="138"/>
      <c r="UQL70" s="138"/>
      <c r="UQM70" s="138"/>
      <c r="UQN70" s="138"/>
      <c r="UQO70" s="138"/>
      <c r="UQP70" s="138"/>
      <c r="UQQ70" s="138"/>
      <c r="UQR70" s="138"/>
      <c r="UQS70" s="138"/>
      <c r="UQT70" s="138"/>
      <c r="UQU70" s="138"/>
      <c r="UQV70" s="138"/>
      <c r="UQW70" s="138"/>
      <c r="UQX70" s="138"/>
      <c r="UQY70" s="138"/>
      <c r="UQZ70" s="138"/>
      <c r="URA70" s="138"/>
      <c r="URB70" s="138"/>
      <c r="URC70" s="138"/>
      <c r="URD70" s="138"/>
      <c r="URE70" s="138"/>
      <c r="URF70" s="138"/>
      <c r="URG70" s="138"/>
      <c r="URH70" s="138"/>
      <c r="URI70" s="138"/>
      <c r="URJ70" s="138"/>
      <c r="URK70" s="138"/>
      <c r="URL70" s="138"/>
      <c r="URM70" s="138"/>
      <c r="URN70" s="138"/>
      <c r="URO70" s="138"/>
      <c r="URP70" s="138"/>
      <c r="URQ70" s="138"/>
      <c r="URR70" s="138"/>
      <c r="URS70" s="138"/>
      <c r="URT70" s="138"/>
      <c r="URU70" s="138"/>
      <c r="URV70" s="138"/>
      <c r="URW70" s="138"/>
      <c r="URX70" s="138"/>
      <c r="URY70" s="138"/>
      <c r="URZ70" s="138"/>
      <c r="USA70" s="138"/>
      <c r="USB70" s="138"/>
      <c r="USC70" s="138"/>
      <c r="USD70" s="138"/>
      <c r="USE70" s="138"/>
      <c r="USF70" s="138"/>
      <c r="USG70" s="138"/>
      <c r="USH70" s="138"/>
      <c r="USI70" s="138"/>
      <c r="USJ70" s="138"/>
      <c r="USK70" s="138"/>
      <c r="USL70" s="138"/>
      <c r="USM70" s="138"/>
      <c r="USN70" s="138"/>
      <c r="USO70" s="138"/>
      <c r="USP70" s="138"/>
      <c r="USQ70" s="138"/>
      <c r="USR70" s="138"/>
      <c r="USS70" s="138"/>
      <c r="UST70" s="138"/>
      <c r="USU70" s="138"/>
      <c r="USV70" s="138"/>
      <c r="USW70" s="138"/>
      <c r="USX70" s="138"/>
      <c r="USY70" s="138"/>
      <c r="USZ70" s="138"/>
      <c r="UTA70" s="138"/>
      <c r="UTB70" s="138"/>
      <c r="UTC70" s="138"/>
      <c r="UTD70" s="138"/>
      <c r="UTE70" s="138"/>
      <c r="UTF70" s="138"/>
      <c r="UTG70" s="138"/>
      <c r="UTH70" s="138"/>
      <c r="UTI70" s="138"/>
      <c r="UTJ70" s="138"/>
      <c r="UTK70" s="138"/>
      <c r="UTL70" s="138"/>
      <c r="UTM70" s="138"/>
      <c r="UTN70" s="138"/>
      <c r="UTO70" s="138"/>
      <c r="UTP70" s="138"/>
      <c r="UTQ70" s="138"/>
      <c r="UTR70" s="138"/>
      <c r="UTS70" s="138"/>
      <c r="UTT70" s="138"/>
      <c r="UTU70" s="138"/>
      <c r="UTV70" s="138"/>
      <c r="UTW70" s="138"/>
      <c r="UTX70" s="138"/>
      <c r="UTY70" s="138"/>
      <c r="UTZ70" s="138"/>
      <c r="UUA70" s="138"/>
      <c r="UUB70" s="138"/>
      <c r="UUC70" s="138"/>
      <c r="UUD70" s="138"/>
      <c r="UUE70" s="138"/>
      <c r="UUF70" s="138"/>
      <c r="UUG70" s="138"/>
      <c r="UUH70" s="138"/>
      <c r="UUI70" s="138"/>
      <c r="UUJ70" s="138"/>
      <c r="UUK70" s="138"/>
      <c r="UUL70" s="138"/>
      <c r="UUM70" s="138"/>
      <c r="UUN70" s="138"/>
      <c r="UUO70" s="138"/>
      <c r="UUP70" s="138"/>
      <c r="UUQ70" s="138"/>
      <c r="UUR70" s="138"/>
      <c r="UUS70" s="138"/>
      <c r="UUT70" s="138"/>
      <c r="UUU70" s="138"/>
      <c r="UUV70" s="138"/>
      <c r="UUW70" s="138"/>
      <c r="UUX70" s="138"/>
      <c r="UUY70" s="138"/>
      <c r="UUZ70" s="138"/>
      <c r="UVA70" s="138"/>
      <c r="UVB70" s="138"/>
      <c r="UVC70" s="138"/>
      <c r="UVD70" s="138"/>
      <c r="UVE70" s="138"/>
      <c r="UVF70" s="138"/>
      <c r="UVG70" s="138"/>
      <c r="UVH70" s="138"/>
      <c r="UVI70" s="138"/>
      <c r="UVJ70" s="138"/>
      <c r="UVK70" s="138"/>
      <c r="UVL70" s="138"/>
      <c r="UVM70" s="138"/>
      <c r="UVN70" s="138"/>
      <c r="UVO70" s="138"/>
      <c r="UVP70" s="138"/>
      <c r="UVQ70" s="138"/>
      <c r="UVR70" s="138"/>
      <c r="UVS70" s="138"/>
      <c r="UVT70" s="138"/>
      <c r="UVU70" s="138"/>
      <c r="UVV70" s="138"/>
      <c r="UVW70" s="138"/>
      <c r="UVX70" s="138"/>
      <c r="UVY70" s="138"/>
      <c r="UVZ70" s="138"/>
      <c r="UWA70" s="138"/>
      <c r="UWB70" s="138"/>
      <c r="UWC70" s="138"/>
      <c r="UWD70" s="138"/>
      <c r="UWE70" s="138"/>
      <c r="UWF70" s="138"/>
      <c r="UWG70" s="138"/>
      <c r="UWH70" s="138"/>
      <c r="UWI70" s="138"/>
      <c r="UWJ70" s="138"/>
      <c r="UWK70" s="138"/>
      <c r="UWL70" s="138"/>
      <c r="UWM70" s="138"/>
      <c r="UWN70" s="138"/>
      <c r="UWO70" s="138"/>
      <c r="UWP70" s="138"/>
      <c r="UWQ70" s="138"/>
      <c r="UWR70" s="138"/>
      <c r="UWS70" s="138"/>
      <c r="UWT70" s="138"/>
      <c r="UWU70" s="138"/>
      <c r="UWV70" s="138"/>
      <c r="UWW70" s="138"/>
      <c r="UWX70" s="138"/>
      <c r="UWY70" s="138"/>
      <c r="UWZ70" s="138"/>
      <c r="UXA70" s="138"/>
      <c r="UXB70" s="138"/>
      <c r="UXC70" s="138"/>
      <c r="UXD70" s="138"/>
      <c r="UXE70" s="138"/>
      <c r="UXF70" s="138"/>
      <c r="UXG70" s="138"/>
      <c r="UXH70" s="138"/>
      <c r="UXI70" s="138"/>
      <c r="UXJ70" s="138"/>
      <c r="UXK70" s="138"/>
      <c r="UXL70" s="138"/>
      <c r="UXM70" s="138"/>
      <c r="UXN70" s="138"/>
      <c r="UXO70" s="138"/>
      <c r="UXP70" s="138"/>
      <c r="UXQ70" s="138"/>
      <c r="UXR70" s="138"/>
      <c r="UXS70" s="138"/>
      <c r="UXT70" s="138"/>
      <c r="UXU70" s="138"/>
      <c r="UXV70" s="138"/>
      <c r="UXW70" s="138"/>
      <c r="UXX70" s="138"/>
      <c r="UXY70" s="138"/>
      <c r="UXZ70" s="138"/>
      <c r="UYA70" s="138"/>
      <c r="UYB70" s="138"/>
      <c r="UYC70" s="138"/>
      <c r="UYD70" s="138"/>
      <c r="UYE70" s="138"/>
      <c r="UYF70" s="138"/>
      <c r="UYG70" s="138"/>
      <c r="UYH70" s="138"/>
      <c r="UYI70" s="138"/>
      <c r="UYJ70" s="138"/>
      <c r="UYK70" s="138"/>
      <c r="UYL70" s="138"/>
      <c r="UYM70" s="138"/>
      <c r="UYN70" s="138"/>
      <c r="UYO70" s="138"/>
      <c r="UYP70" s="138"/>
      <c r="UYQ70" s="138"/>
      <c r="UYR70" s="138"/>
      <c r="UYS70" s="138"/>
      <c r="UYT70" s="138"/>
      <c r="UYU70" s="138"/>
      <c r="UYV70" s="138"/>
      <c r="UYW70" s="138"/>
      <c r="UYX70" s="138"/>
      <c r="UYY70" s="138"/>
      <c r="UYZ70" s="138"/>
      <c r="UZA70" s="138"/>
      <c r="UZB70" s="138"/>
      <c r="UZC70" s="138"/>
      <c r="UZD70" s="138"/>
      <c r="UZE70" s="138"/>
      <c r="UZF70" s="138"/>
      <c r="UZG70" s="138"/>
      <c r="UZH70" s="138"/>
      <c r="UZI70" s="138"/>
      <c r="UZJ70" s="138"/>
      <c r="UZK70" s="138"/>
      <c r="UZL70" s="138"/>
      <c r="UZM70" s="138"/>
      <c r="UZN70" s="138"/>
      <c r="UZO70" s="138"/>
      <c r="UZP70" s="138"/>
      <c r="UZQ70" s="138"/>
      <c r="UZR70" s="138"/>
      <c r="UZS70" s="138"/>
      <c r="UZT70" s="138"/>
      <c r="UZU70" s="138"/>
      <c r="UZV70" s="138"/>
      <c r="UZW70" s="138"/>
      <c r="UZX70" s="138"/>
      <c r="UZY70" s="138"/>
      <c r="UZZ70" s="138"/>
      <c r="VAA70" s="138"/>
      <c r="VAB70" s="138"/>
      <c r="VAC70" s="138"/>
      <c r="VAD70" s="138"/>
      <c r="VAE70" s="138"/>
      <c r="VAF70" s="138"/>
      <c r="VAG70" s="138"/>
      <c r="VAH70" s="138"/>
      <c r="VAI70" s="138"/>
      <c r="VAJ70" s="138"/>
      <c r="VAK70" s="138"/>
      <c r="VAL70" s="138"/>
      <c r="VAM70" s="138"/>
      <c r="VAN70" s="138"/>
      <c r="VAO70" s="138"/>
      <c r="VAP70" s="138"/>
      <c r="VAQ70" s="138"/>
      <c r="VAR70" s="138"/>
      <c r="VAS70" s="138"/>
      <c r="VAT70" s="138"/>
      <c r="VAU70" s="138"/>
      <c r="VAV70" s="138"/>
      <c r="VAW70" s="138"/>
      <c r="VAX70" s="138"/>
      <c r="VAY70" s="138"/>
      <c r="VAZ70" s="138"/>
      <c r="VBA70" s="138"/>
      <c r="VBB70" s="138"/>
      <c r="VBC70" s="138"/>
      <c r="VBD70" s="138"/>
      <c r="VBE70" s="138"/>
      <c r="VBF70" s="138"/>
      <c r="VBG70" s="138"/>
      <c r="VBH70" s="138"/>
      <c r="VBI70" s="138"/>
      <c r="VBJ70" s="138"/>
      <c r="VBK70" s="138"/>
      <c r="VBL70" s="138"/>
      <c r="VBM70" s="138"/>
      <c r="VBN70" s="138"/>
      <c r="VBO70" s="138"/>
      <c r="VBP70" s="138"/>
      <c r="VBQ70" s="138"/>
      <c r="VBR70" s="138"/>
      <c r="VBS70" s="138"/>
      <c r="VBT70" s="138"/>
      <c r="VBU70" s="138"/>
      <c r="VBV70" s="138"/>
      <c r="VBW70" s="138"/>
      <c r="VBX70" s="138"/>
      <c r="VBY70" s="138"/>
      <c r="VBZ70" s="138"/>
      <c r="VCA70" s="138"/>
      <c r="VCB70" s="138"/>
      <c r="VCC70" s="138"/>
      <c r="VCD70" s="138"/>
      <c r="VCE70" s="138"/>
      <c r="VCF70" s="138"/>
      <c r="VCG70" s="138"/>
      <c r="VCH70" s="138"/>
      <c r="VCI70" s="138"/>
      <c r="VCJ70" s="138"/>
      <c r="VCK70" s="138"/>
      <c r="VCL70" s="138"/>
      <c r="VCM70" s="138"/>
      <c r="VCN70" s="138"/>
      <c r="VCO70" s="138"/>
      <c r="VCP70" s="138"/>
      <c r="VCQ70" s="138"/>
      <c r="VCR70" s="138"/>
      <c r="VCS70" s="138"/>
      <c r="VCT70" s="138"/>
      <c r="VCU70" s="138"/>
      <c r="VCV70" s="138"/>
      <c r="VCW70" s="138"/>
      <c r="VCX70" s="138"/>
      <c r="VCY70" s="138"/>
      <c r="VCZ70" s="138"/>
      <c r="VDA70" s="138"/>
      <c r="VDB70" s="138"/>
      <c r="VDC70" s="138"/>
      <c r="VDD70" s="138"/>
      <c r="VDE70" s="138"/>
      <c r="VDF70" s="138"/>
      <c r="VDG70" s="138"/>
      <c r="VDH70" s="138"/>
      <c r="VDI70" s="138"/>
      <c r="VDJ70" s="138"/>
      <c r="VDK70" s="138"/>
      <c r="VDL70" s="138"/>
      <c r="VDM70" s="138"/>
      <c r="VDN70" s="138"/>
      <c r="VDO70" s="138"/>
      <c r="VDP70" s="138"/>
      <c r="VDQ70" s="138"/>
      <c r="VDR70" s="138"/>
      <c r="VDS70" s="138"/>
      <c r="VDT70" s="138"/>
      <c r="VDU70" s="138"/>
      <c r="VDV70" s="138"/>
      <c r="VDW70" s="138"/>
      <c r="VDX70" s="138"/>
      <c r="VDY70" s="138"/>
      <c r="VDZ70" s="138"/>
      <c r="VEA70" s="138"/>
      <c r="VEB70" s="138"/>
      <c r="VEC70" s="138"/>
      <c r="VED70" s="138"/>
      <c r="VEE70" s="138"/>
      <c r="VEF70" s="138"/>
      <c r="VEG70" s="138"/>
      <c r="VEH70" s="138"/>
      <c r="VEI70" s="138"/>
      <c r="VEJ70" s="138"/>
      <c r="VEK70" s="138"/>
      <c r="VEL70" s="138"/>
      <c r="VEM70" s="138"/>
      <c r="VEN70" s="138"/>
      <c r="VEO70" s="138"/>
      <c r="VEP70" s="138"/>
      <c r="VEQ70" s="138"/>
      <c r="VER70" s="138"/>
      <c r="VES70" s="138"/>
      <c r="VET70" s="138"/>
      <c r="VEU70" s="138"/>
      <c r="VEV70" s="138"/>
      <c r="VEW70" s="138"/>
      <c r="VEX70" s="138"/>
      <c r="VEY70" s="138"/>
      <c r="VEZ70" s="138"/>
      <c r="VFA70" s="138"/>
      <c r="VFB70" s="138"/>
      <c r="VFC70" s="138"/>
      <c r="VFD70" s="138"/>
      <c r="VFE70" s="138"/>
      <c r="VFF70" s="138"/>
      <c r="VFG70" s="138"/>
      <c r="VFH70" s="138"/>
      <c r="VFI70" s="138"/>
      <c r="VFJ70" s="138"/>
      <c r="VFK70" s="138"/>
      <c r="VFL70" s="138"/>
      <c r="VFM70" s="138"/>
      <c r="VFN70" s="138"/>
      <c r="VFO70" s="138"/>
      <c r="VFP70" s="138"/>
      <c r="VFQ70" s="138"/>
      <c r="VFR70" s="138"/>
      <c r="VFS70" s="138"/>
      <c r="VFT70" s="138"/>
      <c r="VFU70" s="138"/>
      <c r="VFV70" s="138"/>
      <c r="VFW70" s="138"/>
      <c r="VFX70" s="138"/>
      <c r="VFY70" s="138"/>
      <c r="VFZ70" s="138"/>
      <c r="VGA70" s="138"/>
      <c r="VGB70" s="138"/>
      <c r="VGC70" s="138"/>
      <c r="VGD70" s="138"/>
      <c r="VGE70" s="138"/>
      <c r="VGF70" s="138"/>
      <c r="VGG70" s="138"/>
      <c r="VGH70" s="138"/>
      <c r="VGI70" s="138"/>
      <c r="VGJ70" s="138"/>
      <c r="VGK70" s="138"/>
      <c r="VGL70" s="138"/>
      <c r="VGM70" s="138"/>
      <c r="VGN70" s="138"/>
      <c r="VGO70" s="138"/>
      <c r="VGP70" s="138"/>
      <c r="VGQ70" s="138"/>
      <c r="VGR70" s="138"/>
      <c r="VGS70" s="138"/>
      <c r="VGT70" s="138"/>
      <c r="VGU70" s="138"/>
      <c r="VGV70" s="138"/>
      <c r="VGW70" s="138"/>
      <c r="VGX70" s="138"/>
      <c r="VGY70" s="138"/>
      <c r="VGZ70" s="138"/>
      <c r="VHA70" s="138"/>
      <c r="VHB70" s="138"/>
      <c r="VHC70" s="138"/>
      <c r="VHD70" s="138"/>
      <c r="VHE70" s="138"/>
      <c r="VHF70" s="138"/>
      <c r="VHG70" s="138"/>
      <c r="VHH70" s="138"/>
      <c r="VHI70" s="138"/>
      <c r="VHJ70" s="138"/>
      <c r="VHK70" s="138"/>
      <c r="VHL70" s="138"/>
      <c r="VHM70" s="138"/>
      <c r="VHN70" s="138"/>
      <c r="VHO70" s="138"/>
      <c r="VHP70" s="138"/>
      <c r="VHQ70" s="138"/>
      <c r="VHR70" s="138"/>
      <c r="VHS70" s="138"/>
      <c r="VHT70" s="138"/>
      <c r="VHU70" s="138"/>
      <c r="VHV70" s="138"/>
      <c r="VHW70" s="138"/>
      <c r="VHX70" s="138"/>
      <c r="VHY70" s="138"/>
      <c r="VHZ70" s="138"/>
      <c r="VIA70" s="138"/>
      <c r="VIB70" s="138"/>
      <c r="VIC70" s="138"/>
      <c r="VID70" s="138"/>
      <c r="VIE70" s="138"/>
      <c r="VIF70" s="138"/>
      <c r="VIG70" s="138"/>
      <c r="VIH70" s="138"/>
      <c r="VII70" s="138"/>
      <c r="VIJ70" s="138"/>
      <c r="VIK70" s="138"/>
      <c r="VIL70" s="138"/>
      <c r="VIM70" s="138"/>
      <c r="VIN70" s="138"/>
      <c r="VIO70" s="138"/>
      <c r="VIP70" s="138"/>
      <c r="VIQ70" s="138"/>
      <c r="VIR70" s="138"/>
      <c r="VIS70" s="138"/>
      <c r="VIT70" s="138"/>
      <c r="VIU70" s="138"/>
      <c r="VIV70" s="138"/>
      <c r="VIW70" s="138"/>
      <c r="VIX70" s="138"/>
      <c r="VIY70" s="138"/>
      <c r="VIZ70" s="138"/>
      <c r="VJA70" s="138"/>
      <c r="VJB70" s="138"/>
      <c r="VJC70" s="138"/>
      <c r="VJD70" s="138"/>
      <c r="VJE70" s="138"/>
      <c r="VJF70" s="138"/>
      <c r="VJG70" s="138"/>
      <c r="VJH70" s="138"/>
      <c r="VJI70" s="138"/>
      <c r="VJJ70" s="138"/>
      <c r="VJK70" s="138"/>
      <c r="VJL70" s="138"/>
      <c r="VJM70" s="138"/>
      <c r="VJN70" s="138"/>
      <c r="VJO70" s="138"/>
      <c r="VJP70" s="138"/>
      <c r="VJQ70" s="138"/>
      <c r="VJR70" s="138"/>
      <c r="VJS70" s="138"/>
      <c r="VJT70" s="138"/>
      <c r="VJU70" s="138"/>
      <c r="VJV70" s="138"/>
      <c r="VJW70" s="138"/>
      <c r="VJX70" s="138"/>
      <c r="VJY70" s="138"/>
      <c r="VJZ70" s="138"/>
      <c r="VKA70" s="138"/>
      <c r="VKB70" s="138"/>
      <c r="VKC70" s="138"/>
      <c r="VKD70" s="138"/>
      <c r="VKE70" s="138"/>
      <c r="VKF70" s="138"/>
      <c r="VKG70" s="138"/>
      <c r="VKH70" s="138"/>
      <c r="VKI70" s="138"/>
      <c r="VKJ70" s="138"/>
      <c r="VKK70" s="138"/>
      <c r="VKL70" s="138"/>
      <c r="VKM70" s="138"/>
      <c r="VKN70" s="138"/>
      <c r="VKO70" s="138"/>
      <c r="VKP70" s="138"/>
      <c r="VKQ70" s="138"/>
      <c r="VKR70" s="138"/>
      <c r="VKS70" s="138"/>
      <c r="VKT70" s="138"/>
      <c r="VKU70" s="138"/>
      <c r="VKV70" s="138"/>
      <c r="VKW70" s="138"/>
      <c r="VKX70" s="138"/>
      <c r="VKY70" s="138"/>
      <c r="VKZ70" s="138"/>
      <c r="VLA70" s="138"/>
      <c r="VLB70" s="138"/>
      <c r="VLC70" s="138"/>
      <c r="VLD70" s="138"/>
      <c r="VLE70" s="138"/>
      <c r="VLF70" s="138"/>
      <c r="VLG70" s="138"/>
      <c r="VLH70" s="138"/>
      <c r="VLI70" s="138"/>
      <c r="VLJ70" s="138"/>
      <c r="VLK70" s="138"/>
      <c r="VLL70" s="138"/>
      <c r="VLM70" s="138"/>
      <c r="VLN70" s="138"/>
      <c r="VLO70" s="138"/>
      <c r="VLP70" s="138"/>
      <c r="VLQ70" s="138"/>
      <c r="VLR70" s="138"/>
      <c r="VLS70" s="138"/>
      <c r="VLT70" s="138"/>
      <c r="VLU70" s="138"/>
      <c r="VLV70" s="138"/>
      <c r="VLW70" s="138"/>
      <c r="VLX70" s="138"/>
      <c r="VLY70" s="138"/>
      <c r="VLZ70" s="138"/>
      <c r="VMA70" s="138"/>
      <c r="VMB70" s="138"/>
      <c r="VMC70" s="138"/>
      <c r="VMD70" s="138"/>
      <c r="VME70" s="138"/>
      <c r="VMF70" s="138"/>
      <c r="VMG70" s="138"/>
      <c r="VMH70" s="138"/>
      <c r="VMI70" s="138"/>
      <c r="VMJ70" s="138"/>
      <c r="VMK70" s="138"/>
      <c r="VML70" s="138"/>
      <c r="VMM70" s="138"/>
      <c r="VMN70" s="138"/>
      <c r="VMO70" s="138"/>
      <c r="VMP70" s="138"/>
      <c r="VMQ70" s="138"/>
      <c r="VMR70" s="138"/>
      <c r="VMS70" s="138"/>
      <c r="VMT70" s="138"/>
      <c r="VMU70" s="138"/>
      <c r="VMV70" s="138"/>
      <c r="VMW70" s="138"/>
      <c r="VMX70" s="138"/>
      <c r="VMY70" s="138"/>
      <c r="VMZ70" s="138"/>
      <c r="VNA70" s="138"/>
      <c r="VNB70" s="138"/>
      <c r="VNC70" s="138"/>
      <c r="VND70" s="138"/>
      <c r="VNE70" s="138"/>
      <c r="VNF70" s="138"/>
      <c r="VNG70" s="138"/>
      <c r="VNH70" s="138"/>
      <c r="VNI70" s="138"/>
      <c r="VNJ70" s="138"/>
      <c r="VNK70" s="138"/>
      <c r="VNL70" s="138"/>
      <c r="VNM70" s="138"/>
      <c r="VNN70" s="138"/>
      <c r="VNO70" s="138"/>
      <c r="VNP70" s="138"/>
      <c r="VNQ70" s="138"/>
      <c r="VNR70" s="138"/>
      <c r="VNS70" s="138"/>
      <c r="VNT70" s="138"/>
      <c r="VNU70" s="138"/>
      <c r="VNV70" s="138"/>
      <c r="VNW70" s="138"/>
      <c r="VNX70" s="138"/>
      <c r="VNY70" s="138"/>
      <c r="VNZ70" s="138"/>
      <c r="VOA70" s="138"/>
      <c r="VOB70" s="138"/>
      <c r="VOC70" s="138"/>
      <c r="VOD70" s="138"/>
      <c r="VOE70" s="138"/>
      <c r="VOF70" s="138"/>
      <c r="VOG70" s="138"/>
      <c r="VOH70" s="138"/>
      <c r="VOI70" s="138"/>
      <c r="VOJ70" s="138"/>
      <c r="VOK70" s="138"/>
      <c r="VOL70" s="138"/>
      <c r="VOM70" s="138"/>
      <c r="VON70" s="138"/>
      <c r="VOO70" s="138"/>
      <c r="VOP70" s="138"/>
      <c r="VOQ70" s="138"/>
      <c r="VOR70" s="138"/>
      <c r="VOS70" s="138"/>
      <c r="VOT70" s="138"/>
      <c r="VOU70" s="138"/>
      <c r="VOV70" s="138"/>
      <c r="VOW70" s="138"/>
      <c r="VOX70" s="138"/>
      <c r="VOY70" s="138"/>
      <c r="VOZ70" s="138"/>
      <c r="VPA70" s="138"/>
      <c r="VPB70" s="138"/>
      <c r="VPC70" s="138"/>
      <c r="VPD70" s="138"/>
      <c r="VPE70" s="138"/>
      <c r="VPF70" s="138"/>
      <c r="VPG70" s="138"/>
      <c r="VPH70" s="138"/>
      <c r="VPI70" s="138"/>
      <c r="VPJ70" s="138"/>
      <c r="VPK70" s="138"/>
      <c r="VPL70" s="138"/>
      <c r="VPM70" s="138"/>
      <c r="VPN70" s="138"/>
      <c r="VPO70" s="138"/>
      <c r="VPP70" s="138"/>
      <c r="VPQ70" s="138"/>
      <c r="VPR70" s="138"/>
      <c r="VPS70" s="138"/>
      <c r="VPT70" s="138"/>
      <c r="VPU70" s="138"/>
      <c r="VPV70" s="138"/>
      <c r="VPW70" s="138"/>
      <c r="VPX70" s="138"/>
      <c r="VPY70" s="138"/>
      <c r="VPZ70" s="138"/>
      <c r="VQA70" s="138"/>
      <c r="VQB70" s="138"/>
      <c r="VQC70" s="138"/>
      <c r="VQD70" s="138"/>
      <c r="VQE70" s="138"/>
      <c r="VQF70" s="138"/>
      <c r="VQG70" s="138"/>
      <c r="VQH70" s="138"/>
      <c r="VQI70" s="138"/>
      <c r="VQJ70" s="138"/>
      <c r="VQK70" s="138"/>
      <c r="VQL70" s="138"/>
      <c r="VQM70" s="138"/>
      <c r="VQN70" s="138"/>
      <c r="VQO70" s="138"/>
      <c r="VQP70" s="138"/>
      <c r="VQQ70" s="138"/>
      <c r="VQR70" s="138"/>
      <c r="VQS70" s="138"/>
      <c r="VQT70" s="138"/>
      <c r="VQU70" s="138"/>
      <c r="VQV70" s="138"/>
      <c r="VQW70" s="138"/>
      <c r="VQX70" s="138"/>
      <c r="VQY70" s="138"/>
      <c r="VQZ70" s="138"/>
      <c r="VRA70" s="138"/>
      <c r="VRB70" s="138"/>
      <c r="VRC70" s="138"/>
      <c r="VRD70" s="138"/>
      <c r="VRE70" s="138"/>
      <c r="VRF70" s="138"/>
      <c r="VRG70" s="138"/>
      <c r="VRH70" s="138"/>
      <c r="VRI70" s="138"/>
      <c r="VRJ70" s="138"/>
      <c r="VRK70" s="138"/>
      <c r="VRL70" s="138"/>
      <c r="VRM70" s="138"/>
      <c r="VRN70" s="138"/>
      <c r="VRO70" s="138"/>
      <c r="VRP70" s="138"/>
      <c r="VRQ70" s="138"/>
      <c r="VRR70" s="138"/>
      <c r="VRS70" s="138"/>
      <c r="VRT70" s="138"/>
      <c r="VRU70" s="138"/>
      <c r="VRV70" s="138"/>
      <c r="VRW70" s="138"/>
      <c r="VRX70" s="138"/>
      <c r="VRY70" s="138"/>
      <c r="VRZ70" s="138"/>
      <c r="VSA70" s="138"/>
      <c r="VSB70" s="138"/>
      <c r="VSC70" s="138"/>
      <c r="VSD70" s="138"/>
      <c r="VSE70" s="138"/>
      <c r="VSF70" s="138"/>
      <c r="VSG70" s="138"/>
      <c r="VSH70" s="138"/>
      <c r="VSI70" s="138"/>
      <c r="VSJ70" s="138"/>
      <c r="VSK70" s="138"/>
      <c r="VSL70" s="138"/>
      <c r="VSM70" s="138"/>
      <c r="VSN70" s="138"/>
      <c r="VSO70" s="138"/>
      <c r="VSP70" s="138"/>
      <c r="VSQ70" s="138"/>
      <c r="VSR70" s="138"/>
      <c r="VSS70" s="138"/>
      <c r="VST70" s="138"/>
      <c r="VSU70" s="138"/>
      <c r="VSV70" s="138"/>
      <c r="VSW70" s="138"/>
      <c r="VSX70" s="138"/>
      <c r="VSY70" s="138"/>
      <c r="VSZ70" s="138"/>
      <c r="VTA70" s="138"/>
      <c r="VTB70" s="138"/>
      <c r="VTC70" s="138"/>
      <c r="VTD70" s="138"/>
      <c r="VTE70" s="138"/>
      <c r="VTF70" s="138"/>
      <c r="VTG70" s="138"/>
      <c r="VTH70" s="138"/>
      <c r="VTI70" s="138"/>
      <c r="VTJ70" s="138"/>
      <c r="VTK70" s="138"/>
      <c r="VTL70" s="138"/>
      <c r="VTM70" s="138"/>
      <c r="VTN70" s="138"/>
      <c r="VTO70" s="138"/>
      <c r="VTP70" s="138"/>
      <c r="VTQ70" s="138"/>
      <c r="VTR70" s="138"/>
      <c r="VTS70" s="138"/>
      <c r="VTT70" s="138"/>
      <c r="VTU70" s="138"/>
      <c r="VTV70" s="138"/>
      <c r="VTW70" s="138"/>
      <c r="VTX70" s="138"/>
      <c r="VTY70" s="138"/>
      <c r="VTZ70" s="138"/>
      <c r="VUA70" s="138"/>
      <c r="VUB70" s="138"/>
      <c r="VUC70" s="138"/>
      <c r="VUD70" s="138"/>
      <c r="VUE70" s="138"/>
      <c r="VUF70" s="138"/>
      <c r="VUG70" s="138"/>
      <c r="VUH70" s="138"/>
      <c r="VUI70" s="138"/>
      <c r="VUJ70" s="138"/>
      <c r="VUK70" s="138"/>
      <c r="VUL70" s="138"/>
      <c r="VUM70" s="138"/>
      <c r="VUN70" s="138"/>
      <c r="VUO70" s="138"/>
      <c r="VUP70" s="138"/>
      <c r="VUQ70" s="138"/>
      <c r="VUR70" s="138"/>
      <c r="VUS70" s="138"/>
      <c r="VUT70" s="138"/>
      <c r="VUU70" s="138"/>
      <c r="VUV70" s="138"/>
      <c r="VUW70" s="138"/>
      <c r="VUX70" s="138"/>
      <c r="VUY70" s="138"/>
      <c r="VUZ70" s="138"/>
      <c r="VVA70" s="138"/>
      <c r="VVB70" s="138"/>
      <c r="VVC70" s="138"/>
      <c r="VVD70" s="138"/>
      <c r="VVE70" s="138"/>
      <c r="VVF70" s="138"/>
      <c r="VVG70" s="138"/>
      <c r="VVH70" s="138"/>
      <c r="VVI70" s="138"/>
      <c r="VVJ70" s="138"/>
      <c r="VVK70" s="138"/>
      <c r="VVL70" s="138"/>
      <c r="VVM70" s="138"/>
      <c r="VVN70" s="138"/>
      <c r="VVO70" s="138"/>
      <c r="VVP70" s="138"/>
      <c r="VVQ70" s="138"/>
      <c r="VVR70" s="138"/>
      <c r="VVS70" s="138"/>
      <c r="VVT70" s="138"/>
      <c r="VVU70" s="138"/>
      <c r="VVV70" s="138"/>
      <c r="VVW70" s="138"/>
      <c r="VVX70" s="138"/>
      <c r="VVY70" s="138"/>
      <c r="VVZ70" s="138"/>
      <c r="VWA70" s="138"/>
      <c r="VWB70" s="138"/>
      <c r="VWC70" s="138"/>
      <c r="VWD70" s="138"/>
      <c r="VWE70" s="138"/>
      <c r="VWF70" s="138"/>
      <c r="VWG70" s="138"/>
      <c r="VWH70" s="138"/>
      <c r="VWI70" s="138"/>
      <c r="VWJ70" s="138"/>
      <c r="VWK70" s="138"/>
      <c r="VWL70" s="138"/>
      <c r="VWM70" s="138"/>
      <c r="VWN70" s="138"/>
      <c r="VWO70" s="138"/>
      <c r="VWP70" s="138"/>
      <c r="VWQ70" s="138"/>
      <c r="VWR70" s="138"/>
      <c r="VWS70" s="138"/>
      <c r="VWT70" s="138"/>
      <c r="VWU70" s="138"/>
      <c r="VWV70" s="138"/>
      <c r="VWW70" s="138"/>
      <c r="VWX70" s="138"/>
      <c r="VWY70" s="138"/>
      <c r="VWZ70" s="138"/>
      <c r="VXA70" s="138"/>
      <c r="VXB70" s="138"/>
      <c r="VXC70" s="138"/>
      <c r="VXD70" s="138"/>
      <c r="VXE70" s="138"/>
      <c r="VXF70" s="138"/>
      <c r="VXG70" s="138"/>
      <c r="VXH70" s="138"/>
      <c r="VXI70" s="138"/>
      <c r="VXJ70" s="138"/>
      <c r="VXK70" s="138"/>
      <c r="VXL70" s="138"/>
      <c r="VXM70" s="138"/>
      <c r="VXN70" s="138"/>
      <c r="VXO70" s="138"/>
      <c r="VXP70" s="138"/>
      <c r="VXQ70" s="138"/>
      <c r="VXR70" s="138"/>
      <c r="VXS70" s="138"/>
      <c r="VXT70" s="138"/>
      <c r="VXU70" s="138"/>
      <c r="VXV70" s="138"/>
      <c r="VXW70" s="138"/>
      <c r="VXX70" s="138"/>
      <c r="VXY70" s="138"/>
      <c r="VXZ70" s="138"/>
      <c r="VYA70" s="138"/>
      <c r="VYB70" s="138"/>
      <c r="VYC70" s="138"/>
      <c r="VYD70" s="138"/>
      <c r="VYE70" s="138"/>
      <c r="VYF70" s="138"/>
      <c r="VYG70" s="138"/>
      <c r="VYH70" s="138"/>
      <c r="VYI70" s="138"/>
      <c r="VYJ70" s="138"/>
      <c r="VYK70" s="138"/>
      <c r="VYL70" s="138"/>
      <c r="VYM70" s="138"/>
      <c r="VYN70" s="138"/>
      <c r="VYO70" s="138"/>
      <c r="VYP70" s="138"/>
      <c r="VYQ70" s="138"/>
      <c r="VYR70" s="138"/>
      <c r="VYS70" s="138"/>
      <c r="VYT70" s="138"/>
      <c r="VYU70" s="138"/>
      <c r="VYV70" s="138"/>
      <c r="VYW70" s="138"/>
      <c r="VYX70" s="138"/>
      <c r="VYY70" s="138"/>
      <c r="VYZ70" s="138"/>
      <c r="VZA70" s="138"/>
      <c r="VZB70" s="138"/>
      <c r="VZC70" s="138"/>
      <c r="VZD70" s="138"/>
      <c r="VZE70" s="138"/>
      <c r="VZF70" s="138"/>
      <c r="VZG70" s="138"/>
      <c r="VZH70" s="138"/>
      <c r="VZI70" s="138"/>
      <c r="VZJ70" s="138"/>
      <c r="VZK70" s="138"/>
      <c r="VZL70" s="138"/>
      <c r="VZM70" s="138"/>
      <c r="VZN70" s="138"/>
      <c r="VZO70" s="138"/>
      <c r="VZP70" s="138"/>
      <c r="VZQ70" s="138"/>
      <c r="VZR70" s="138"/>
      <c r="VZS70" s="138"/>
      <c r="VZT70" s="138"/>
      <c r="VZU70" s="138"/>
      <c r="VZV70" s="138"/>
      <c r="VZW70" s="138"/>
      <c r="VZX70" s="138"/>
      <c r="VZY70" s="138"/>
      <c r="VZZ70" s="138"/>
      <c r="WAA70" s="138"/>
      <c r="WAB70" s="138"/>
      <c r="WAC70" s="138"/>
      <c r="WAD70" s="138"/>
      <c r="WAE70" s="138"/>
      <c r="WAF70" s="138"/>
      <c r="WAG70" s="138"/>
      <c r="WAH70" s="138"/>
      <c r="WAI70" s="138"/>
      <c r="WAJ70" s="138"/>
      <c r="WAK70" s="138"/>
      <c r="WAL70" s="138"/>
      <c r="WAM70" s="138"/>
      <c r="WAN70" s="138"/>
      <c r="WAO70" s="138"/>
      <c r="WAP70" s="138"/>
      <c r="WAQ70" s="138"/>
      <c r="WAR70" s="138"/>
      <c r="WAS70" s="138"/>
      <c r="WAT70" s="138"/>
      <c r="WAU70" s="138"/>
      <c r="WAV70" s="138"/>
      <c r="WAW70" s="138"/>
      <c r="WAX70" s="138"/>
      <c r="WAY70" s="138"/>
      <c r="WAZ70" s="138"/>
      <c r="WBA70" s="138"/>
      <c r="WBB70" s="138"/>
      <c r="WBC70" s="138"/>
      <c r="WBD70" s="138"/>
      <c r="WBE70" s="138"/>
      <c r="WBF70" s="138"/>
      <c r="WBG70" s="138"/>
      <c r="WBH70" s="138"/>
      <c r="WBI70" s="138"/>
      <c r="WBJ70" s="138"/>
      <c r="WBK70" s="138"/>
      <c r="WBL70" s="138"/>
      <c r="WBM70" s="138"/>
      <c r="WBN70" s="138"/>
      <c r="WBO70" s="138"/>
      <c r="WBP70" s="138"/>
      <c r="WBQ70" s="138"/>
      <c r="WBR70" s="138"/>
      <c r="WBS70" s="138"/>
      <c r="WBT70" s="138"/>
      <c r="WBU70" s="138"/>
      <c r="WBV70" s="138"/>
      <c r="WBW70" s="138"/>
      <c r="WBX70" s="138"/>
      <c r="WBY70" s="138"/>
      <c r="WBZ70" s="138"/>
      <c r="WCA70" s="138"/>
      <c r="WCB70" s="138"/>
      <c r="WCC70" s="138"/>
      <c r="WCD70" s="138"/>
      <c r="WCE70" s="138"/>
      <c r="WCF70" s="138"/>
      <c r="WCG70" s="138"/>
      <c r="WCH70" s="138"/>
      <c r="WCI70" s="138"/>
      <c r="WCJ70" s="138"/>
      <c r="WCK70" s="138"/>
      <c r="WCL70" s="138"/>
      <c r="WCM70" s="138"/>
      <c r="WCN70" s="138"/>
      <c r="WCO70" s="138"/>
      <c r="WCP70" s="138"/>
      <c r="WCQ70" s="138"/>
      <c r="WCR70" s="138"/>
      <c r="WCS70" s="138"/>
      <c r="WCT70" s="138"/>
      <c r="WCU70" s="138"/>
      <c r="WCV70" s="138"/>
      <c r="WCW70" s="138"/>
      <c r="WCX70" s="138"/>
      <c r="WCY70" s="138"/>
      <c r="WCZ70" s="138"/>
      <c r="WDA70" s="138"/>
      <c r="WDB70" s="138"/>
      <c r="WDC70" s="138"/>
      <c r="WDD70" s="138"/>
      <c r="WDE70" s="138"/>
      <c r="WDF70" s="138"/>
      <c r="WDG70" s="138"/>
      <c r="WDH70" s="138"/>
      <c r="WDI70" s="138"/>
      <c r="WDJ70" s="138"/>
      <c r="WDK70" s="138"/>
      <c r="WDL70" s="138"/>
      <c r="WDM70" s="138"/>
      <c r="WDN70" s="138"/>
      <c r="WDO70" s="138"/>
      <c r="WDP70" s="138"/>
      <c r="WDQ70" s="138"/>
      <c r="WDR70" s="138"/>
      <c r="WDS70" s="138"/>
      <c r="WDT70" s="138"/>
      <c r="WDU70" s="138"/>
      <c r="WDV70" s="138"/>
      <c r="WDW70" s="138"/>
      <c r="WDX70" s="138"/>
      <c r="WDY70" s="138"/>
      <c r="WDZ70" s="138"/>
      <c r="WEA70" s="138"/>
      <c r="WEB70" s="138"/>
      <c r="WEC70" s="138"/>
      <c r="WED70" s="138"/>
      <c r="WEE70" s="138"/>
      <c r="WEF70" s="138"/>
      <c r="WEG70" s="138"/>
      <c r="WEH70" s="138"/>
      <c r="WEI70" s="138"/>
      <c r="WEJ70" s="138"/>
      <c r="WEK70" s="138"/>
      <c r="WEL70" s="138"/>
      <c r="WEM70" s="138"/>
      <c r="WEN70" s="138"/>
      <c r="WEO70" s="138"/>
      <c r="WEP70" s="138"/>
      <c r="WEQ70" s="138"/>
      <c r="WER70" s="138"/>
      <c r="WES70" s="138"/>
      <c r="WET70" s="138"/>
      <c r="WEU70" s="138"/>
      <c r="WEV70" s="138"/>
      <c r="WEW70" s="138"/>
      <c r="WEX70" s="138"/>
      <c r="WEY70" s="138"/>
      <c r="WEZ70" s="138"/>
      <c r="WFA70" s="138"/>
      <c r="WFB70" s="138"/>
      <c r="WFC70" s="138"/>
      <c r="WFD70" s="138"/>
      <c r="WFE70" s="138"/>
      <c r="WFF70" s="138"/>
      <c r="WFG70" s="138"/>
      <c r="WFH70" s="138"/>
      <c r="WFI70" s="138"/>
      <c r="WFJ70" s="138"/>
      <c r="WFK70" s="138"/>
      <c r="WFL70" s="138"/>
      <c r="WFM70" s="138"/>
      <c r="WFN70" s="138"/>
      <c r="WFO70" s="138"/>
      <c r="WFP70" s="138"/>
      <c r="WFQ70" s="138"/>
      <c r="WFR70" s="138"/>
      <c r="WFS70" s="138"/>
      <c r="WFT70" s="138"/>
      <c r="WFU70" s="138"/>
      <c r="WFV70" s="138"/>
      <c r="WFW70" s="138"/>
      <c r="WFX70" s="138"/>
      <c r="WFY70" s="138"/>
      <c r="WFZ70" s="138"/>
      <c r="WGA70" s="138"/>
      <c r="WGB70" s="138"/>
      <c r="WGC70" s="138"/>
      <c r="WGD70" s="138"/>
      <c r="WGE70" s="138"/>
      <c r="WGF70" s="138"/>
      <c r="WGG70" s="138"/>
      <c r="WGH70" s="138"/>
      <c r="WGI70" s="138"/>
      <c r="WGJ70" s="138"/>
      <c r="WGK70" s="138"/>
      <c r="WGL70" s="138"/>
      <c r="WGM70" s="138"/>
      <c r="WGN70" s="138"/>
      <c r="WGO70" s="138"/>
      <c r="WGP70" s="138"/>
      <c r="WGQ70" s="138"/>
      <c r="WGR70" s="138"/>
      <c r="WGS70" s="138"/>
      <c r="WGT70" s="138"/>
      <c r="WGU70" s="138"/>
      <c r="WGV70" s="138"/>
      <c r="WGW70" s="138"/>
      <c r="WGX70" s="138"/>
      <c r="WGY70" s="138"/>
      <c r="WGZ70" s="138"/>
      <c r="WHA70" s="138"/>
      <c r="WHB70" s="138"/>
      <c r="WHC70" s="138"/>
      <c r="WHD70" s="138"/>
      <c r="WHE70" s="138"/>
      <c r="WHF70" s="138"/>
      <c r="WHG70" s="138"/>
      <c r="WHH70" s="138"/>
      <c r="WHI70" s="138"/>
      <c r="WHJ70" s="138"/>
      <c r="WHK70" s="138"/>
      <c r="WHL70" s="138"/>
      <c r="WHM70" s="138"/>
      <c r="WHN70" s="138"/>
      <c r="WHO70" s="138"/>
      <c r="WHP70" s="138"/>
      <c r="WHQ70" s="138"/>
      <c r="WHR70" s="138"/>
      <c r="WHS70" s="138"/>
      <c r="WHT70" s="138"/>
      <c r="WHU70" s="138"/>
      <c r="WHV70" s="138"/>
      <c r="WHW70" s="138"/>
      <c r="WHX70" s="138"/>
      <c r="WHY70" s="138"/>
      <c r="WHZ70" s="138"/>
      <c r="WIA70" s="138"/>
      <c r="WIB70" s="138"/>
      <c r="WIC70" s="138"/>
      <c r="WID70" s="138"/>
      <c r="WIE70" s="138"/>
      <c r="WIF70" s="138"/>
      <c r="WIG70" s="138"/>
      <c r="WIH70" s="138"/>
      <c r="WII70" s="138"/>
      <c r="WIJ70" s="138"/>
      <c r="WIK70" s="138"/>
      <c r="WIL70" s="138"/>
      <c r="WIM70" s="138"/>
      <c r="WIN70" s="138"/>
      <c r="WIO70" s="138"/>
      <c r="WIP70" s="138"/>
      <c r="WIQ70" s="138"/>
      <c r="WIR70" s="138"/>
      <c r="WIS70" s="138"/>
      <c r="WIT70" s="138"/>
      <c r="WIU70" s="138"/>
      <c r="WIV70" s="138"/>
      <c r="WIW70" s="138"/>
      <c r="WIX70" s="138"/>
      <c r="WIY70" s="138"/>
      <c r="WIZ70" s="138"/>
      <c r="WJA70" s="138"/>
      <c r="WJB70" s="138"/>
      <c r="WJC70" s="138"/>
      <c r="WJD70" s="138"/>
      <c r="WJE70" s="138"/>
      <c r="WJF70" s="138"/>
      <c r="WJG70" s="138"/>
      <c r="WJH70" s="138"/>
      <c r="WJI70" s="138"/>
      <c r="WJJ70" s="138"/>
      <c r="WJK70" s="138"/>
      <c r="WJL70" s="138"/>
      <c r="WJM70" s="138"/>
      <c r="WJN70" s="138"/>
      <c r="WJO70" s="138"/>
      <c r="WJP70" s="138"/>
      <c r="WJQ70" s="138"/>
      <c r="WJR70" s="138"/>
      <c r="WJS70" s="138"/>
      <c r="WJT70" s="138"/>
      <c r="WJU70" s="138"/>
      <c r="WJV70" s="138"/>
      <c r="WJW70" s="138"/>
      <c r="WJX70" s="138"/>
      <c r="WJY70" s="138"/>
      <c r="WJZ70" s="138"/>
      <c r="WKA70" s="138"/>
      <c r="WKB70" s="138"/>
      <c r="WKC70" s="138"/>
      <c r="WKD70" s="138"/>
      <c r="WKE70" s="138"/>
      <c r="WKF70" s="138"/>
      <c r="WKG70" s="138"/>
      <c r="WKH70" s="138"/>
      <c r="WKI70" s="138"/>
      <c r="WKJ70" s="138"/>
      <c r="WKK70" s="138"/>
      <c r="WKL70" s="138"/>
      <c r="WKM70" s="138"/>
      <c r="WKN70" s="138"/>
      <c r="WKO70" s="138"/>
      <c r="WKP70" s="138"/>
      <c r="WKQ70" s="138"/>
      <c r="WKR70" s="138"/>
      <c r="WKS70" s="138"/>
      <c r="WKT70" s="138"/>
      <c r="WKU70" s="138"/>
      <c r="WKV70" s="138"/>
      <c r="WKW70" s="138"/>
      <c r="WKX70" s="138"/>
      <c r="WKY70" s="138"/>
      <c r="WKZ70" s="138"/>
      <c r="WLA70" s="138"/>
      <c r="WLB70" s="138"/>
      <c r="WLC70" s="138"/>
      <c r="WLD70" s="138"/>
      <c r="WLE70" s="138"/>
      <c r="WLF70" s="138"/>
      <c r="WLG70" s="138"/>
      <c r="WLH70" s="138"/>
      <c r="WLI70" s="138"/>
      <c r="WLJ70" s="138"/>
      <c r="WLK70" s="138"/>
      <c r="WLL70" s="138"/>
      <c r="WLM70" s="138"/>
      <c r="WLN70" s="138"/>
      <c r="WLO70" s="138"/>
      <c r="WLP70" s="138"/>
      <c r="WLQ70" s="138"/>
      <c r="WLR70" s="138"/>
      <c r="WLS70" s="138"/>
      <c r="WLT70" s="138"/>
      <c r="WLU70" s="138"/>
      <c r="WLV70" s="138"/>
      <c r="WLW70" s="138"/>
      <c r="WLX70" s="138"/>
      <c r="WLY70" s="138"/>
      <c r="WLZ70" s="138"/>
      <c r="WMA70" s="138"/>
      <c r="WMB70" s="138"/>
      <c r="WMC70" s="138"/>
      <c r="WMD70" s="138"/>
      <c r="WME70" s="138"/>
      <c r="WMF70" s="138"/>
      <c r="WMG70" s="138"/>
      <c r="WMH70" s="138"/>
      <c r="WMI70" s="138"/>
      <c r="WMJ70" s="138"/>
      <c r="WMK70" s="138"/>
      <c r="WML70" s="138"/>
      <c r="WMM70" s="138"/>
      <c r="WMN70" s="138"/>
      <c r="WMO70" s="138"/>
      <c r="WMP70" s="138"/>
      <c r="WMQ70" s="138"/>
      <c r="WMR70" s="138"/>
      <c r="WMS70" s="138"/>
      <c r="WMT70" s="138"/>
      <c r="WMU70" s="138"/>
      <c r="WMV70" s="138"/>
      <c r="WMW70" s="138"/>
      <c r="WMX70" s="138"/>
      <c r="WMY70" s="138"/>
      <c r="WMZ70" s="138"/>
      <c r="WNA70" s="138"/>
      <c r="WNB70" s="138"/>
      <c r="WNC70" s="138"/>
      <c r="WND70" s="138"/>
      <c r="WNE70" s="138"/>
      <c r="WNF70" s="138"/>
      <c r="WNG70" s="138"/>
      <c r="WNH70" s="138"/>
      <c r="WNI70" s="138"/>
      <c r="WNJ70" s="138"/>
      <c r="WNK70" s="138"/>
      <c r="WNL70" s="138"/>
      <c r="WNM70" s="138"/>
      <c r="WNN70" s="138"/>
      <c r="WNO70" s="138"/>
      <c r="WNP70" s="138"/>
      <c r="WNQ70" s="138"/>
      <c r="WNR70" s="138"/>
      <c r="WNS70" s="138"/>
      <c r="WNT70" s="138"/>
      <c r="WNU70" s="138"/>
      <c r="WNV70" s="138"/>
      <c r="WNW70" s="138"/>
      <c r="WNX70" s="138"/>
      <c r="WNY70" s="138"/>
      <c r="WNZ70" s="138"/>
      <c r="WOA70" s="138"/>
      <c r="WOB70" s="138"/>
      <c r="WOC70" s="138"/>
      <c r="WOD70" s="138"/>
      <c r="WOE70" s="138"/>
      <c r="WOF70" s="138"/>
      <c r="WOG70" s="138"/>
      <c r="WOH70" s="138"/>
      <c r="WOI70" s="138"/>
      <c r="WOJ70" s="138"/>
      <c r="WOK70" s="138"/>
      <c r="WOL70" s="138"/>
      <c r="WOM70" s="138"/>
      <c r="WON70" s="138"/>
      <c r="WOO70" s="138"/>
      <c r="WOP70" s="138"/>
      <c r="WOQ70" s="138"/>
      <c r="WOR70" s="138"/>
      <c r="WOS70" s="138"/>
      <c r="WOT70" s="138"/>
      <c r="WOU70" s="138"/>
      <c r="WOV70" s="138"/>
      <c r="WOW70" s="138"/>
      <c r="WOX70" s="138"/>
      <c r="WOY70" s="138"/>
      <c r="WOZ70" s="138"/>
      <c r="WPA70" s="138"/>
      <c r="WPB70" s="138"/>
      <c r="WPC70" s="138"/>
      <c r="WPD70" s="138"/>
      <c r="WPE70" s="138"/>
      <c r="WPF70" s="138"/>
      <c r="WPG70" s="138"/>
      <c r="WPH70" s="138"/>
      <c r="WPI70" s="138"/>
      <c r="WPJ70" s="138"/>
      <c r="WPK70" s="138"/>
      <c r="WPL70" s="138"/>
      <c r="WPM70" s="138"/>
      <c r="WPN70" s="138"/>
      <c r="WPO70" s="138"/>
      <c r="WPP70" s="138"/>
      <c r="WPQ70" s="138"/>
      <c r="WPR70" s="138"/>
      <c r="WPS70" s="138"/>
      <c r="WPT70" s="138"/>
      <c r="WPU70" s="138"/>
      <c r="WPV70" s="138"/>
      <c r="WPW70" s="138"/>
      <c r="WPX70" s="138"/>
      <c r="WPY70" s="138"/>
      <c r="WPZ70" s="138"/>
      <c r="WQA70" s="138"/>
      <c r="WQB70" s="138"/>
      <c r="WQC70" s="138"/>
      <c r="WQD70" s="138"/>
      <c r="WQE70" s="138"/>
      <c r="WQF70" s="138"/>
      <c r="WQG70" s="138"/>
      <c r="WQH70" s="138"/>
      <c r="WQI70" s="138"/>
      <c r="WQJ70" s="138"/>
      <c r="WQK70" s="138"/>
      <c r="WQL70" s="138"/>
      <c r="WQM70" s="138"/>
      <c r="WQN70" s="138"/>
      <c r="WQO70" s="138"/>
      <c r="WQP70" s="138"/>
      <c r="WQQ70" s="138"/>
      <c r="WQR70" s="138"/>
      <c r="WQS70" s="138"/>
      <c r="WQT70" s="138"/>
      <c r="WQU70" s="138"/>
      <c r="WQV70" s="138"/>
      <c r="WQW70" s="138"/>
      <c r="WQX70" s="138"/>
      <c r="WQY70" s="138"/>
      <c r="WQZ70" s="138"/>
      <c r="WRA70" s="138"/>
      <c r="WRB70" s="138"/>
      <c r="WRC70" s="138"/>
      <c r="WRD70" s="138"/>
      <c r="WRE70" s="138"/>
      <c r="WRF70" s="138"/>
      <c r="WRG70" s="138"/>
      <c r="WRH70" s="138"/>
      <c r="WRI70" s="138"/>
      <c r="WRJ70" s="138"/>
      <c r="WRK70" s="138"/>
      <c r="WRL70" s="138"/>
      <c r="WRM70" s="138"/>
      <c r="WRN70" s="138"/>
      <c r="WRO70" s="138"/>
      <c r="WRP70" s="138"/>
      <c r="WRQ70" s="138"/>
      <c r="WRR70" s="138"/>
      <c r="WRS70" s="138"/>
      <c r="WRT70" s="138"/>
      <c r="WRU70" s="138"/>
      <c r="WRV70" s="138"/>
      <c r="WRW70" s="138"/>
      <c r="WRX70" s="138"/>
      <c r="WRY70" s="138"/>
      <c r="WRZ70" s="138"/>
      <c r="WSA70" s="138"/>
      <c r="WSB70" s="138"/>
      <c r="WSC70" s="138"/>
      <c r="WSD70" s="138"/>
      <c r="WSE70" s="138"/>
      <c r="WSF70" s="138"/>
      <c r="WSG70" s="138"/>
      <c r="WSH70" s="138"/>
      <c r="WSI70" s="138"/>
      <c r="WSJ70" s="138"/>
      <c r="WSK70" s="138"/>
      <c r="WSL70" s="138"/>
      <c r="WSM70" s="138"/>
      <c r="WSN70" s="138"/>
      <c r="WSO70" s="138"/>
      <c r="WSP70" s="138"/>
      <c r="WSQ70" s="138"/>
      <c r="WSR70" s="138"/>
      <c r="WSS70" s="138"/>
      <c r="WST70" s="138"/>
      <c r="WSU70" s="138"/>
      <c r="WSV70" s="138"/>
      <c r="WSW70" s="138"/>
      <c r="WSX70" s="138"/>
      <c r="WSY70" s="138"/>
      <c r="WSZ70" s="138"/>
      <c r="WTA70" s="138"/>
      <c r="WTB70" s="138"/>
      <c r="WTC70" s="138"/>
      <c r="WTD70" s="138"/>
      <c r="WTE70" s="138"/>
      <c r="WTF70" s="138"/>
      <c r="WTG70" s="138"/>
      <c r="WTH70" s="138"/>
      <c r="WTI70" s="138"/>
      <c r="WTJ70" s="138"/>
      <c r="WTK70" s="138"/>
      <c r="WTL70" s="138"/>
      <c r="WTM70" s="138"/>
      <c r="WTN70" s="138"/>
      <c r="WTO70" s="138"/>
      <c r="WTP70" s="138"/>
      <c r="WTQ70" s="138"/>
      <c r="WTR70" s="138"/>
      <c r="WTS70" s="138"/>
      <c r="WTT70" s="138"/>
      <c r="WTU70" s="138"/>
      <c r="WTV70" s="138"/>
      <c r="WTW70" s="138"/>
      <c r="WTX70" s="138"/>
      <c r="WTY70" s="138"/>
      <c r="WTZ70" s="138"/>
      <c r="WUA70" s="138"/>
      <c r="WUB70" s="138"/>
      <c r="WUC70" s="138"/>
      <c r="WUD70" s="138"/>
      <c r="WUE70" s="138"/>
      <c r="WUF70" s="138"/>
      <c r="WUG70" s="138"/>
      <c r="WUH70" s="138"/>
      <c r="WUI70" s="138"/>
      <c r="WUJ70" s="138"/>
      <c r="WUK70" s="138"/>
      <c r="WUL70" s="138"/>
      <c r="WUM70" s="138"/>
      <c r="WUN70" s="138"/>
      <c r="WUO70" s="138"/>
      <c r="WUP70" s="138"/>
      <c r="WUQ70" s="138"/>
      <c r="WUR70" s="138"/>
      <c r="WUS70" s="138"/>
      <c r="WUT70" s="138"/>
      <c r="WUU70" s="138"/>
      <c r="WUV70" s="138"/>
      <c r="WUW70" s="138"/>
      <c r="WUX70" s="138"/>
      <c r="WUY70" s="138"/>
      <c r="WUZ70" s="138"/>
      <c r="WVA70" s="138"/>
      <c r="WVB70" s="138"/>
      <c r="WVC70" s="138"/>
      <c r="WVD70" s="138"/>
      <c r="WVE70" s="138"/>
      <c r="WVF70" s="138"/>
      <c r="WVG70" s="138"/>
      <c r="WVH70" s="138"/>
      <c r="WVI70" s="138"/>
      <c r="WVJ70" s="138"/>
      <c r="WVK70" s="138"/>
      <c r="WVL70" s="138"/>
      <c r="WVM70" s="138"/>
      <c r="WVN70" s="138"/>
      <c r="WVO70" s="138"/>
      <c r="WVP70" s="138"/>
      <c r="WVQ70" s="138"/>
      <c r="WVR70" s="138"/>
      <c r="WVS70" s="138"/>
      <c r="WVT70" s="138"/>
      <c r="WVU70" s="138"/>
      <c r="WVV70" s="138"/>
      <c r="WVW70" s="138"/>
      <c r="WVX70" s="138"/>
      <c r="WVY70" s="138"/>
      <c r="WVZ70" s="138"/>
      <c r="WWA70" s="138"/>
      <c r="WWB70" s="138"/>
      <c r="WWC70" s="138"/>
      <c r="WWD70" s="138"/>
      <c r="WWE70" s="138"/>
      <c r="WWF70" s="138"/>
      <c r="WWG70" s="138"/>
      <c r="WWH70" s="138"/>
      <c r="WWI70" s="138"/>
      <c r="WWJ70" s="138"/>
      <c r="WWK70" s="138"/>
      <c r="WWL70" s="138"/>
      <c r="WWM70" s="138"/>
      <c r="WWN70" s="138"/>
      <c r="WWO70" s="138"/>
      <c r="WWP70" s="138"/>
      <c r="WWQ70" s="138"/>
      <c r="WWR70" s="138"/>
      <c r="WWS70" s="138"/>
      <c r="WWT70" s="138"/>
      <c r="WWU70" s="138"/>
      <c r="WWV70" s="138"/>
      <c r="WWW70" s="138"/>
      <c r="WWX70" s="138"/>
      <c r="WWY70" s="138"/>
      <c r="WWZ70" s="138"/>
      <c r="WXA70" s="138"/>
      <c r="WXB70" s="138"/>
      <c r="WXC70" s="138"/>
      <c r="WXD70" s="138"/>
      <c r="WXE70" s="138"/>
      <c r="WXF70" s="138"/>
      <c r="WXG70" s="138"/>
      <c r="WXH70" s="138"/>
      <c r="WXI70" s="138"/>
      <c r="WXJ70" s="138"/>
      <c r="WXK70" s="138"/>
      <c r="WXL70" s="138"/>
      <c r="WXM70" s="138"/>
      <c r="WXN70" s="138"/>
      <c r="WXO70" s="138"/>
      <c r="WXP70" s="138"/>
      <c r="WXQ70" s="138"/>
      <c r="WXR70" s="138"/>
      <c r="WXS70" s="138"/>
      <c r="WXT70" s="138"/>
      <c r="WXU70" s="138"/>
      <c r="WXV70" s="138"/>
      <c r="WXW70" s="138"/>
      <c r="WXX70" s="138"/>
      <c r="WXY70" s="138"/>
      <c r="WXZ70" s="138"/>
      <c r="WYA70" s="138"/>
      <c r="WYB70" s="138"/>
      <c r="WYC70" s="138"/>
      <c r="WYD70" s="138"/>
      <c r="WYE70" s="138"/>
      <c r="WYF70" s="138"/>
      <c r="WYG70" s="138"/>
      <c r="WYH70" s="138"/>
      <c r="WYI70" s="138"/>
      <c r="WYJ70" s="138"/>
      <c r="WYK70" s="138"/>
      <c r="WYL70" s="138"/>
      <c r="WYM70" s="138"/>
      <c r="WYN70" s="138"/>
      <c r="WYO70" s="138"/>
      <c r="WYP70" s="138"/>
      <c r="WYQ70" s="138"/>
      <c r="WYR70" s="138"/>
      <c r="WYS70" s="138"/>
      <c r="WYT70" s="138"/>
      <c r="WYU70" s="138"/>
      <c r="WYV70" s="138"/>
      <c r="WYW70" s="138"/>
      <c r="WYX70" s="138"/>
      <c r="WYY70" s="138"/>
      <c r="WYZ70" s="138"/>
      <c r="WZA70" s="138"/>
      <c r="WZB70" s="138"/>
      <c r="WZC70" s="138"/>
      <c r="WZD70" s="138"/>
      <c r="WZE70" s="138"/>
      <c r="WZF70" s="138"/>
      <c r="WZG70" s="138"/>
      <c r="WZH70" s="138"/>
      <c r="WZI70" s="138"/>
      <c r="WZJ70" s="138"/>
      <c r="WZK70" s="138"/>
      <c r="WZL70" s="138"/>
      <c r="WZM70" s="138"/>
      <c r="WZN70" s="138"/>
      <c r="WZO70" s="138"/>
      <c r="WZP70" s="138"/>
      <c r="WZQ70" s="138"/>
      <c r="WZR70" s="138"/>
      <c r="WZS70" s="138"/>
      <c r="WZT70" s="138"/>
      <c r="WZU70" s="138"/>
      <c r="WZV70" s="138"/>
      <c r="WZW70" s="138"/>
      <c r="WZX70" s="138"/>
      <c r="WZY70" s="138"/>
      <c r="WZZ70" s="138"/>
      <c r="XAA70" s="138"/>
      <c r="XAB70" s="138"/>
      <c r="XAC70" s="138"/>
      <c r="XAD70" s="138"/>
      <c r="XAE70" s="138"/>
      <c r="XAF70" s="138"/>
      <c r="XAG70" s="138"/>
      <c r="XAH70" s="138"/>
      <c r="XAI70" s="138"/>
      <c r="XAJ70" s="138"/>
      <c r="XAK70" s="138"/>
      <c r="XAL70" s="138"/>
      <c r="XAM70" s="138"/>
      <c r="XAN70" s="138"/>
      <c r="XAO70" s="138"/>
      <c r="XAP70" s="138"/>
      <c r="XAQ70" s="138"/>
      <c r="XAR70" s="138"/>
      <c r="XAS70" s="138"/>
      <c r="XAT70" s="138"/>
      <c r="XAU70" s="138"/>
      <c r="XAV70" s="138"/>
      <c r="XAW70" s="138"/>
      <c r="XAX70" s="138"/>
      <c r="XAY70" s="138"/>
      <c r="XAZ70" s="138"/>
      <c r="XBA70" s="138"/>
      <c r="XBB70" s="138"/>
      <c r="XBC70" s="138"/>
      <c r="XBD70" s="138"/>
      <c r="XBE70" s="138"/>
      <c r="XBF70" s="138"/>
      <c r="XBG70" s="138"/>
      <c r="XBH70" s="138"/>
      <c r="XBI70" s="138"/>
      <c r="XBJ70" s="138"/>
      <c r="XBK70" s="138"/>
      <c r="XBL70" s="138"/>
      <c r="XBM70" s="138"/>
      <c r="XBN70" s="138"/>
      <c r="XBO70" s="138"/>
      <c r="XBP70" s="138"/>
      <c r="XBQ70" s="138"/>
      <c r="XBR70" s="138"/>
      <c r="XBS70" s="138"/>
      <c r="XBT70" s="138"/>
      <c r="XBU70" s="138"/>
      <c r="XBV70" s="138"/>
      <c r="XBW70" s="138"/>
      <c r="XBX70" s="138"/>
      <c r="XBY70" s="138"/>
      <c r="XBZ70" s="138"/>
      <c r="XCA70" s="138"/>
      <c r="XCB70" s="138"/>
      <c r="XCC70" s="138"/>
      <c r="XCD70" s="138"/>
      <c r="XCE70" s="138"/>
      <c r="XCF70" s="138"/>
      <c r="XCG70" s="138"/>
      <c r="XCH70" s="138"/>
      <c r="XCI70" s="138"/>
      <c r="XCJ70" s="138"/>
      <c r="XCK70" s="138"/>
      <c r="XCL70" s="138"/>
      <c r="XCM70" s="138"/>
      <c r="XCN70" s="138"/>
      <c r="XCO70" s="138"/>
      <c r="XCP70" s="138"/>
      <c r="XCQ70" s="138"/>
      <c r="XCR70" s="138"/>
      <c r="XCS70" s="138"/>
      <c r="XCT70" s="138"/>
      <c r="XCU70" s="138"/>
      <c r="XCV70" s="138"/>
      <c r="XCW70" s="138"/>
      <c r="XCX70" s="138"/>
      <c r="XCY70" s="138"/>
      <c r="XCZ70" s="138"/>
      <c r="XDA70" s="138"/>
      <c r="XDB70" s="138"/>
      <c r="XDC70" s="138"/>
      <c r="XDD70" s="138"/>
      <c r="XDE70" s="138"/>
      <c r="XDF70" s="138"/>
      <c r="XDG70" s="138"/>
      <c r="XDH70" s="138"/>
      <c r="XDI70" s="138"/>
      <c r="XDJ70" s="138"/>
      <c r="XDK70" s="138"/>
      <c r="XDL70" s="138"/>
      <c r="XDM70" s="138"/>
      <c r="XDN70" s="138"/>
      <c r="XDO70" s="138"/>
      <c r="XDP70" s="138"/>
      <c r="XDQ70" s="138"/>
      <c r="XDR70" s="138"/>
      <c r="XDS70" s="138"/>
      <c r="XDT70" s="138"/>
      <c r="XDU70" s="138"/>
      <c r="XDV70" s="138"/>
      <c r="XDW70" s="138"/>
      <c r="XDX70" s="138"/>
      <c r="XDY70" s="138"/>
      <c r="XDZ70" s="138"/>
      <c r="XEA70" s="138"/>
      <c r="XEB70" s="138"/>
      <c r="XEC70" s="138"/>
      <c r="XED70" s="138"/>
      <c r="XEE70" s="138"/>
      <c r="XEF70" s="138"/>
      <c r="XEG70" s="138"/>
      <c r="XEH70" s="138"/>
      <c r="XEI70" s="138"/>
      <c r="XEJ70" s="138"/>
      <c r="XEK70" s="138"/>
      <c r="XEL70" s="138"/>
      <c r="XEM70" s="138"/>
      <c r="XEN70" s="138"/>
      <c r="XEO70" s="138"/>
      <c r="XEP70" s="138"/>
      <c r="XEQ70" s="138"/>
      <c r="XER70" s="138"/>
      <c r="XES70" s="138"/>
      <c r="XET70" s="138"/>
      <c r="XEU70" s="138"/>
      <c r="XEV70" s="138"/>
      <c r="XEW70" s="138"/>
      <c r="XEX70" s="138"/>
      <c r="XEY70" s="138"/>
      <c r="XEZ70" s="138"/>
      <c r="XFA70" s="138"/>
      <c r="XFB70" s="138"/>
    </row>
    <row r="71" spans="1:16382" s="139" customFormat="1" ht="18.75" customHeight="1" x14ac:dyDescent="0.25">
      <c r="A71" s="2" t="s">
        <v>1223</v>
      </c>
      <c r="B71" s="2"/>
      <c r="C71" s="2"/>
      <c r="D71" s="2"/>
      <c r="E71" s="150"/>
      <c r="F71" s="147"/>
      <c r="G71" s="150"/>
      <c r="H71" s="150"/>
      <c r="I71" s="150"/>
      <c r="J71" s="157">
        <v>313.2</v>
      </c>
      <c r="K71" s="293"/>
      <c r="L71" s="292"/>
      <c r="M71" s="292"/>
      <c r="N71" s="292"/>
      <c r="O71" s="292"/>
      <c r="P71" s="292"/>
      <c r="Q71" s="292"/>
      <c r="R71" s="292"/>
    </row>
    <row r="72" spans="1:16382" s="144" customFormat="1" ht="20.100000000000001" customHeight="1" x14ac:dyDescent="0.25">
      <c r="A72" s="357"/>
      <c r="B72" s="357"/>
      <c r="C72" s="357"/>
      <c r="D72" s="357"/>
      <c r="E72" s="358"/>
      <c r="F72" s="358"/>
      <c r="G72" s="358"/>
      <c r="H72" s="358"/>
      <c r="I72" s="358"/>
      <c r="J72" s="149">
        <f>TRUNC(SUM(J70:J71),2)</f>
        <v>804.4</v>
      </c>
      <c r="K72" s="293"/>
      <c r="L72" s="292"/>
      <c r="M72" s="292"/>
      <c r="N72" s="292"/>
      <c r="O72" s="292"/>
      <c r="P72" s="292"/>
      <c r="Q72" s="292"/>
      <c r="R72" s="292"/>
      <c r="U72" s="135"/>
      <c r="V72" s="135"/>
      <c r="W72" s="135"/>
      <c r="X72" s="135"/>
      <c r="Y72" s="135"/>
      <c r="Z72" s="135"/>
      <c r="AA72" s="135"/>
      <c r="AB72" s="135"/>
      <c r="AC72" s="135"/>
      <c r="AD72" s="135"/>
      <c r="AE72" s="135"/>
      <c r="AF72" s="135"/>
      <c r="AG72" s="135"/>
    </row>
    <row r="73" spans="1:16382" s="139" customFormat="1" ht="20.100000000000001" customHeight="1" x14ac:dyDescent="0.25">
      <c r="A73" s="319" t="s">
        <v>336</v>
      </c>
      <c r="B73" s="319"/>
      <c r="C73" s="319"/>
      <c r="D73" s="319"/>
      <c r="E73" s="141" t="s">
        <v>39</v>
      </c>
      <c r="F73" s="142" t="s">
        <v>304</v>
      </c>
      <c r="G73" s="142"/>
      <c r="H73" s="142" t="s">
        <v>314</v>
      </c>
      <c r="I73" s="142"/>
      <c r="J73" s="143" t="s">
        <v>86</v>
      </c>
      <c r="K73" s="293"/>
      <c r="L73" s="292"/>
      <c r="M73" s="292"/>
      <c r="N73" s="292"/>
      <c r="O73" s="292"/>
      <c r="P73" s="292"/>
      <c r="Q73" s="292"/>
      <c r="R73" s="292"/>
    </row>
    <row r="74" spans="1:16382" s="139" customFormat="1" ht="18.75" customHeight="1" x14ac:dyDescent="0.25">
      <c r="A74" s="2" t="s">
        <v>335</v>
      </c>
      <c r="B74" s="2"/>
      <c r="C74" s="2"/>
      <c r="D74" s="2"/>
      <c r="E74" s="150"/>
      <c r="F74" s="147">
        <f>2.5+21.5+2*5+5+6.5+2+2+3.9+4+4</f>
        <v>61.4</v>
      </c>
      <c r="G74" s="150"/>
      <c r="H74" s="150">
        <v>4</v>
      </c>
      <c r="I74" s="150"/>
      <c r="J74" s="157">
        <f>2*(F74*H74)</f>
        <v>491.2</v>
      </c>
      <c r="K74" s="293"/>
      <c r="L74" s="292"/>
      <c r="M74" s="292"/>
      <c r="N74" s="292"/>
      <c r="O74" s="292"/>
      <c r="P74" s="292"/>
      <c r="Q74" s="292"/>
      <c r="R74" s="292"/>
    </row>
    <row r="75" spans="1:16382" s="139" customFormat="1" ht="18.75" customHeight="1" x14ac:dyDescent="0.25">
      <c r="A75" s="2" t="s">
        <v>1223</v>
      </c>
      <c r="B75" s="2"/>
      <c r="C75" s="2"/>
      <c r="D75" s="2"/>
      <c r="E75" s="150"/>
      <c r="F75" s="147"/>
      <c r="G75" s="150"/>
      <c r="H75" s="150"/>
      <c r="I75" s="150"/>
      <c r="J75" s="157">
        <v>313.2</v>
      </c>
      <c r="K75" s="293"/>
      <c r="L75" s="292"/>
      <c r="M75" s="292"/>
      <c r="N75" s="292"/>
      <c r="O75" s="292"/>
      <c r="P75" s="292"/>
      <c r="Q75" s="292"/>
      <c r="R75" s="292"/>
    </row>
    <row r="76" spans="1:16382" s="139" customFormat="1" ht="20.100000000000001" customHeight="1" x14ac:dyDescent="0.25">
      <c r="A76" s="357"/>
      <c r="B76" s="357"/>
      <c r="C76" s="357"/>
      <c r="D76" s="357"/>
      <c r="E76" s="358"/>
      <c r="F76" s="358"/>
      <c r="G76" s="358"/>
      <c r="H76" s="358"/>
      <c r="I76" s="358"/>
      <c r="J76" s="149">
        <f>TRUNC(SUM(J74:J75),2)</f>
        <v>804.4</v>
      </c>
      <c r="K76" s="293"/>
      <c r="L76" s="292"/>
      <c r="M76" s="292"/>
      <c r="N76" s="292"/>
      <c r="O76" s="292"/>
      <c r="P76" s="292"/>
      <c r="Q76" s="292"/>
      <c r="R76" s="292"/>
    </row>
    <row r="77" spans="1:16382" s="144" customFormat="1" ht="20.100000000000001" customHeight="1" x14ac:dyDescent="0.25">
      <c r="A77" s="319" t="s">
        <v>1224</v>
      </c>
      <c r="B77" s="319"/>
      <c r="C77" s="319"/>
      <c r="D77" s="319"/>
      <c r="E77" s="141" t="s">
        <v>39</v>
      </c>
      <c r="F77" s="142" t="s">
        <v>1215</v>
      </c>
      <c r="G77" s="142" t="s">
        <v>314</v>
      </c>
      <c r="H77" s="142"/>
      <c r="I77" s="142"/>
      <c r="J77" s="143" t="s">
        <v>86</v>
      </c>
      <c r="K77" s="293"/>
      <c r="L77" s="292"/>
      <c r="M77" s="292"/>
      <c r="N77" s="292"/>
      <c r="O77" s="292"/>
      <c r="P77" s="292"/>
      <c r="Q77" s="292"/>
      <c r="R77" s="292"/>
      <c r="U77" s="135"/>
      <c r="V77" s="135"/>
      <c r="W77" s="135"/>
      <c r="X77" s="135"/>
      <c r="Y77" s="135"/>
      <c r="Z77" s="135"/>
      <c r="AA77" s="135"/>
      <c r="AB77" s="135"/>
      <c r="AC77" s="135"/>
      <c r="AD77" s="135"/>
      <c r="AE77" s="135"/>
      <c r="AF77" s="135"/>
      <c r="AG77" s="135"/>
    </row>
    <row r="78" spans="1:16382" s="144" customFormat="1" ht="20.100000000000001" customHeight="1" x14ac:dyDescent="0.25">
      <c r="A78" s="145" t="s">
        <v>1216</v>
      </c>
      <c r="B78" s="145"/>
      <c r="C78" s="145"/>
      <c r="D78" s="145"/>
      <c r="E78" s="161"/>
      <c r="F78" s="271"/>
      <c r="G78" s="265">
        <v>1.6</v>
      </c>
      <c r="H78" s="268"/>
      <c r="I78" s="265"/>
      <c r="J78" s="270">
        <v>16</v>
      </c>
      <c r="K78" s="293"/>
      <c r="L78" s="292"/>
      <c r="M78" s="292"/>
      <c r="N78" s="292"/>
      <c r="O78" s="292"/>
      <c r="P78" s="292"/>
      <c r="Q78" s="292"/>
      <c r="R78" s="292"/>
      <c r="U78" s="135"/>
      <c r="V78" s="135"/>
      <c r="W78" s="135"/>
      <c r="X78" s="135"/>
      <c r="Y78" s="135"/>
      <c r="Z78" s="135"/>
      <c r="AA78" s="135"/>
      <c r="AB78" s="135"/>
      <c r="AC78" s="135"/>
      <c r="AD78" s="135"/>
      <c r="AE78" s="135"/>
      <c r="AF78" s="135"/>
      <c r="AG78" s="135"/>
    </row>
    <row r="79" spans="1:16382" s="144" customFormat="1" ht="20.100000000000001" customHeight="1" x14ac:dyDescent="0.25">
      <c r="A79" s="357"/>
      <c r="B79" s="357"/>
      <c r="C79" s="357"/>
      <c r="D79" s="357"/>
      <c r="E79" s="358"/>
      <c r="F79" s="358"/>
      <c r="G79" s="358"/>
      <c r="H79" s="358"/>
      <c r="I79" s="358"/>
      <c r="J79" s="149">
        <f>SUM(J78:J78)</f>
        <v>16</v>
      </c>
      <c r="K79" s="293"/>
      <c r="L79" s="292"/>
      <c r="M79" s="292"/>
      <c r="N79" s="292"/>
      <c r="O79" s="292"/>
      <c r="P79" s="292"/>
      <c r="Q79" s="292"/>
      <c r="R79" s="292"/>
      <c r="U79" s="135"/>
      <c r="V79" s="135"/>
      <c r="W79" s="135"/>
      <c r="X79" s="135"/>
      <c r="Y79" s="135"/>
      <c r="Z79" s="135"/>
      <c r="AA79" s="135"/>
      <c r="AB79" s="135"/>
      <c r="AC79" s="135"/>
      <c r="AD79" s="135"/>
      <c r="AE79" s="135"/>
      <c r="AF79" s="135"/>
      <c r="AG79" s="135"/>
    </row>
    <row r="80" spans="1:16382" s="139" customFormat="1" ht="20.100000000000001" customHeight="1" x14ac:dyDescent="0.25">
      <c r="A80" s="363" t="s">
        <v>337</v>
      </c>
      <c r="B80" s="363"/>
      <c r="C80" s="363"/>
      <c r="D80" s="363"/>
      <c r="E80" s="364"/>
      <c r="F80" s="364"/>
      <c r="G80" s="364"/>
      <c r="H80" s="364"/>
      <c r="I80" s="364"/>
      <c r="J80" s="365"/>
      <c r="K80" s="293"/>
      <c r="L80" s="292"/>
      <c r="M80" s="292"/>
      <c r="N80" s="292"/>
      <c r="O80" s="292"/>
      <c r="P80" s="292"/>
      <c r="Q80" s="292"/>
      <c r="R80" s="292"/>
      <c r="U80" s="151"/>
      <c r="V80" s="151"/>
      <c r="W80" s="151"/>
      <c r="X80" s="151"/>
      <c r="Y80" s="151"/>
      <c r="Z80" s="151"/>
      <c r="AA80" s="151"/>
      <c r="AB80" s="151"/>
      <c r="AC80" s="151"/>
      <c r="AD80" s="151"/>
    </row>
    <row r="81" spans="1:33" ht="15" x14ac:dyDescent="0.25">
      <c r="A81" s="319" t="s">
        <v>338</v>
      </c>
      <c r="B81" s="319"/>
      <c r="C81" s="159"/>
      <c r="D81" s="160"/>
      <c r="E81" s="141" t="s">
        <v>39</v>
      </c>
      <c r="F81" s="142" t="s">
        <v>304</v>
      </c>
      <c r="G81" s="142"/>
      <c r="H81" s="142" t="s">
        <v>314</v>
      </c>
      <c r="I81" s="142"/>
      <c r="J81" s="143" t="s">
        <v>86</v>
      </c>
      <c r="K81" s="293"/>
    </row>
    <row r="82" spans="1:33" ht="15" x14ac:dyDescent="0.25">
      <c r="A82" s="145" t="s">
        <v>335</v>
      </c>
      <c r="B82" s="145"/>
      <c r="C82" s="145"/>
      <c r="D82" s="145"/>
      <c r="E82" s="161" t="s">
        <v>39</v>
      </c>
      <c r="F82" s="147">
        <f>2.5+21.5+2*5+5+6.5+2+2+3.9+4+4</f>
        <v>61.4</v>
      </c>
      <c r="G82" s="150"/>
      <c r="H82" s="150">
        <v>4</v>
      </c>
      <c r="I82" s="162"/>
      <c r="J82" s="157">
        <f>2*(F82*H82)</f>
        <v>491.2</v>
      </c>
      <c r="K82" s="293"/>
    </row>
    <row r="83" spans="1:33" s="139" customFormat="1" ht="18.75" customHeight="1" x14ac:dyDescent="0.25">
      <c r="A83" s="2" t="s">
        <v>1223</v>
      </c>
      <c r="B83" s="2"/>
      <c r="C83" s="2"/>
      <c r="D83" s="2"/>
      <c r="E83" s="150"/>
      <c r="F83" s="147"/>
      <c r="G83" s="150"/>
      <c r="H83" s="150"/>
      <c r="I83" s="150"/>
      <c r="J83" s="157">
        <v>313.2</v>
      </c>
      <c r="K83" s="293"/>
      <c r="L83" s="292"/>
      <c r="M83" s="292"/>
      <c r="N83" s="292"/>
      <c r="O83" s="292"/>
      <c r="P83" s="292"/>
      <c r="Q83" s="292"/>
      <c r="R83" s="292"/>
    </row>
    <row r="84" spans="1:33" s="144" customFormat="1" ht="20.100000000000001" customHeight="1" x14ac:dyDescent="0.25">
      <c r="A84" s="357"/>
      <c r="B84" s="357"/>
      <c r="C84" s="357"/>
      <c r="D84" s="357"/>
      <c r="E84" s="358"/>
      <c r="F84" s="358"/>
      <c r="G84" s="358"/>
      <c r="H84" s="358"/>
      <c r="I84" s="358"/>
      <c r="J84" s="149">
        <f>TRUNC(SUM(J82:J83),2)</f>
        <v>804.4</v>
      </c>
      <c r="K84" s="293"/>
      <c r="L84" s="292"/>
      <c r="M84" s="292"/>
      <c r="N84" s="292"/>
      <c r="O84" s="292"/>
      <c r="P84" s="292"/>
      <c r="Q84" s="292"/>
      <c r="R84" s="292"/>
      <c r="U84" s="151"/>
      <c r="V84" s="151"/>
      <c r="W84" s="151"/>
      <c r="X84" s="151"/>
      <c r="Y84" s="151"/>
      <c r="Z84" s="151"/>
      <c r="AA84" s="151"/>
      <c r="AB84" s="151"/>
      <c r="AC84" s="151"/>
      <c r="AD84" s="151"/>
      <c r="AE84" s="139"/>
      <c r="AF84" s="139"/>
      <c r="AG84" s="139"/>
    </row>
    <row r="85" spans="1:33" ht="15" x14ac:dyDescent="0.25">
      <c r="A85" s="319" t="s">
        <v>337</v>
      </c>
      <c r="B85" s="319"/>
      <c r="C85" s="159"/>
      <c r="D85" s="160"/>
      <c r="E85" s="141" t="s">
        <v>39</v>
      </c>
      <c r="F85" s="142" t="s">
        <v>304</v>
      </c>
      <c r="G85" s="142"/>
      <c r="H85" s="142" t="s">
        <v>314</v>
      </c>
      <c r="I85" s="142"/>
      <c r="J85" s="143" t="s">
        <v>86</v>
      </c>
      <c r="K85" s="293"/>
    </row>
    <row r="86" spans="1:33" ht="15" x14ac:dyDescent="0.25">
      <c r="A86" s="145" t="s">
        <v>335</v>
      </c>
      <c r="B86" s="145"/>
      <c r="C86" s="145"/>
      <c r="D86" s="145"/>
      <c r="E86" s="161" t="s">
        <v>39</v>
      </c>
      <c r="F86" s="147">
        <f>2.5+21.5+2*5+5+6.5+2+2+3.9+4+4</f>
        <v>61.4</v>
      </c>
      <c r="G86" s="150"/>
      <c r="H86" s="150">
        <v>4</v>
      </c>
      <c r="I86" s="162"/>
      <c r="J86" s="157">
        <f>2*(F86*H86)</f>
        <v>491.2</v>
      </c>
      <c r="K86" s="293"/>
    </row>
    <row r="87" spans="1:33" ht="15" x14ac:dyDescent="0.25">
      <c r="A87" s="145" t="s">
        <v>339</v>
      </c>
      <c r="B87" s="145"/>
      <c r="C87" s="145"/>
      <c r="D87" s="145"/>
      <c r="E87" s="161" t="s">
        <v>39</v>
      </c>
      <c r="F87" s="147">
        <v>48.78</v>
      </c>
      <c r="G87" s="150"/>
      <c r="H87" s="150">
        <v>4</v>
      </c>
      <c r="I87" s="162"/>
      <c r="J87" s="157">
        <f>H87*F87</f>
        <v>195.12</v>
      </c>
      <c r="K87" s="293"/>
    </row>
    <row r="88" spans="1:33" s="139" customFormat="1" ht="18.75" customHeight="1" x14ac:dyDescent="0.25">
      <c r="A88" s="2" t="s">
        <v>1223</v>
      </c>
      <c r="B88" s="2"/>
      <c r="C88" s="2"/>
      <c r="D88" s="2"/>
      <c r="E88" s="150"/>
      <c r="F88" s="147"/>
      <c r="G88" s="150"/>
      <c r="H88" s="150"/>
      <c r="I88" s="150"/>
      <c r="J88" s="157">
        <v>313.2</v>
      </c>
      <c r="K88" s="293"/>
      <c r="L88" s="292"/>
      <c r="M88" s="292"/>
      <c r="N88" s="292"/>
      <c r="O88" s="292"/>
      <c r="P88" s="292"/>
      <c r="Q88" s="292"/>
      <c r="R88" s="292"/>
    </row>
    <row r="89" spans="1:33" s="144" customFormat="1" ht="20.100000000000001" customHeight="1" x14ac:dyDescent="0.25">
      <c r="A89" s="357"/>
      <c r="B89" s="357"/>
      <c r="C89" s="357"/>
      <c r="D89" s="357"/>
      <c r="E89" s="358"/>
      <c r="F89" s="358"/>
      <c r="G89" s="358"/>
      <c r="H89" s="358"/>
      <c r="I89" s="358"/>
      <c r="J89" s="149">
        <f>TRUNC(SUM(J86:J88),2)</f>
        <v>999.52</v>
      </c>
      <c r="K89" s="293"/>
      <c r="L89" s="292"/>
      <c r="M89" s="292"/>
      <c r="N89" s="292"/>
      <c r="O89" s="292"/>
      <c r="P89" s="292"/>
      <c r="Q89" s="292"/>
      <c r="R89" s="292"/>
      <c r="U89" s="151"/>
      <c r="V89" s="151"/>
      <c r="W89" s="151"/>
      <c r="X89" s="151"/>
      <c r="Y89" s="151"/>
      <c r="Z89" s="151"/>
      <c r="AA89" s="151"/>
      <c r="AB89" s="151"/>
      <c r="AC89" s="151"/>
      <c r="AD89" s="151"/>
      <c r="AE89" s="139"/>
      <c r="AF89" s="139"/>
      <c r="AG89" s="139"/>
    </row>
    <row r="90" spans="1:33" ht="15" x14ac:dyDescent="0.25">
      <c r="A90" s="319" t="s">
        <v>340</v>
      </c>
      <c r="B90" s="319"/>
      <c r="C90" s="159"/>
      <c r="D90" s="160"/>
      <c r="E90" s="141" t="s">
        <v>39</v>
      </c>
      <c r="F90" s="142" t="s">
        <v>304</v>
      </c>
      <c r="G90" s="142"/>
      <c r="H90" s="142" t="s">
        <v>314</v>
      </c>
      <c r="I90" s="142"/>
      <c r="J90" s="143" t="s">
        <v>86</v>
      </c>
      <c r="K90" s="293"/>
    </row>
    <row r="91" spans="1:33" ht="15" x14ac:dyDescent="0.25">
      <c r="A91" s="145" t="s">
        <v>341</v>
      </c>
      <c r="B91" s="145"/>
      <c r="C91" s="145"/>
      <c r="D91" s="145"/>
      <c r="E91" s="161" t="s">
        <v>39</v>
      </c>
      <c r="F91" s="147">
        <v>3.8</v>
      </c>
      <c r="G91" s="150"/>
      <c r="H91" s="150">
        <v>2.9</v>
      </c>
      <c r="I91" s="162"/>
      <c r="J91" s="157">
        <f>2*(F91*H91)</f>
        <v>22.04</v>
      </c>
      <c r="K91" s="293"/>
    </row>
    <row r="92" spans="1:33" s="144" customFormat="1" ht="20.100000000000001" customHeight="1" x14ac:dyDescent="0.25">
      <c r="A92" s="357"/>
      <c r="B92" s="357"/>
      <c r="C92" s="357"/>
      <c r="D92" s="357"/>
      <c r="E92" s="358"/>
      <c r="F92" s="358"/>
      <c r="G92" s="358"/>
      <c r="H92" s="358"/>
      <c r="I92" s="358"/>
      <c r="J92" s="149">
        <f>TRUNC(SUM(J91:J91),2)</f>
        <v>22.04</v>
      </c>
      <c r="K92" s="293"/>
      <c r="L92" s="292"/>
      <c r="M92" s="292"/>
      <c r="N92" s="292"/>
      <c r="O92" s="292"/>
      <c r="P92" s="292"/>
      <c r="Q92" s="292"/>
      <c r="R92" s="292"/>
      <c r="U92" s="151"/>
      <c r="V92" s="151"/>
      <c r="W92" s="151"/>
      <c r="X92" s="151"/>
      <c r="Y92" s="151"/>
      <c r="Z92" s="151"/>
      <c r="AA92" s="151"/>
      <c r="AB92" s="151"/>
      <c r="AC92" s="151"/>
      <c r="AD92" s="151"/>
      <c r="AE92" s="139"/>
      <c r="AF92" s="139"/>
      <c r="AG92" s="139"/>
    </row>
    <row r="93" spans="1:33" s="139" customFormat="1" ht="20.100000000000001" customHeight="1" x14ac:dyDescent="0.25">
      <c r="A93" s="319" t="s">
        <v>1225</v>
      </c>
      <c r="B93" s="319"/>
      <c r="C93" s="319"/>
      <c r="D93" s="319"/>
      <c r="E93" s="141" t="s">
        <v>39</v>
      </c>
      <c r="F93" s="142" t="s">
        <v>1222</v>
      </c>
      <c r="G93" s="142"/>
      <c r="H93" s="142"/>
      <c r="I93" s="142"/>
      <c r="J93" s="143" t="s">
        <v>86</v>
      </c>
      <c r="K93" s="293"/>
      <c r="L93" s="292"/>
      <c r="M93" s="292"/>
      <c r="N93" s="292"/>
      <c r="O93" s="292"/>
      <c r="P93" s="292"/>
      <c r="Q93" s="292"/>
      <c r="R93" s="292"/>
      <c r="U93" s="151"/>
      <c r="V93" s="151"/>
      <c r="W93" s="151"/>
      <c r="X93" s="151"/>
      <c r="Y93" s="151"/>
      <c r="Z93" s="151"/>
      <c r="AA93" s="151"/>
      <c r="AB93" s="151"/>
      <c r="AC93" s="151"/>
      <c r="AD93" s="151"/>
    </row>
    <row r="94" spans="1:33" s="139" customFormat="1" ht="20.100000000000001" customHeight="1" x14ac:dyDescent="0.25">
      <c r="A94" s="145"/>
      <c r="B94" s="145"/>
      <c r="C94" s="145"/>
      <c r="D94" s="145"/>
      <c r="E94" s="268"/>
      <c r="F94" s="145"/>
      <c r="G94" s="265"/>
      <c r="H94" s="265"/>
      <c r="J94" s="270">
        <v>188</v>
      </c>
      <c r="K94" s="293"/>
      <c r="L94" s="292"/>
      <c r="M94" s="292"/>
      <c r="N94" s="292"/>
      <c r="O94" s="292"/>
      <c r="P94" s="292"/>
      <c r="Q94" s="292"/>
      <c r="R94" s="292"/>
      <c r="U94" s="151"/>
      <c r="V94" s="151"/>
      <c r="W94" s="151"/>
      <c r="X94" s="151"/>
      <c r="Y94" s="151"/>
      <c r="Z94" s="151"/>
      <c r="AA94" s="151"/>
      <c r="AB94" s="151"/>
      <c r="AC94" s="151"/>
      <c r="AD94" s="151"/>
    </row>
    <row r="95" spans="1:33" s="139" customFormat="1" ht="20.100000000000001" customHeight="1" x14ac:dyDescent="0.25">
      <c r="A95" s="357"/>
      <c r="B95" s="357"/>
      <c r="C95" s="357"/>
      <c r="D95" s="357"/>
      <c r="E95" s="358"/>
      <c r="F95" s="358"/>
      <c r="G95" s="358"/>
      <c r="H95" s="358"/>
      <c r="I95" s="358"/>
      <c r="J95" s="149">
        <f>SUM(J94:J94)</f>
        <v>188</v>
      </c>
      <c r="K95" s="293"/>
      <c r="L95" s="292"/>
      <c r="M95" s="292"/>
      <c r="N95" s="292"/>
      <c r="O95" s="292"/>
      <c r="P95" s="292"/>
      <c r="Q95" s="292"/>
      <c r="R95" s="292"/>
      <c r="U95" s="151"/>
      <c r="V95" s="151"/>
      <c r="W95" s="151"/>
      <c r="X95" s="151"/>
      <c r="Y95" s="151"/>
      <c r="Z95" s="151"/>
      <c r="AA95" s="151"/>
      <c r="AB95" s="151"/>
      <c r="AC95" s="151"/>
      <c r="AD95" s="151"/>
    </row>
    <row r="96" spans="1:33" s="139" customFormat="1" ht="20.100000000000001" customHeight="1" x14ac:dyDescent="0.25">
      <c r="A96" s="319" t="s">
        <v>1226</v>
      </c>
      <c r="B96" s="319"/>
      <c r="C96" s="159"/>
      <c r="D96" s="160"/>
      <c r="E96" s="141" t="s">
        <v>39</v>
      </c>
      <c r="F96" s="142" t="s">
        <v>1222</v>
      </c>
      <c r="G96" s="142"/>
      <c r="H96" s="142"/>
      <c r="I96" s="142"/>
      <c r="J96" s="143" t="s">
        <v>86</v>
      </c>
      <c r="K96" s="293"/>
      <c r="L96" s="292"/>
      <c r="M96" s="292"/>
      <c r="N96" s="292"/>
      <c r="O96" s="292"/>
      <c r="P96" s="292"/>
      <c r="Q96" s="292"/>
      <c r="R96" s="292"/>
      <c r="U96" s="151"/>
      <c r="V96" s="151"/>
      <c r="W96" s="151"/>
      <c r="X96" s="151"/>
      <c r="Y96" s="151"/>
      <c r="Z96" s="151"/>
      <c r="AA96" s="151"/>
      <c r="AB96" s="151"/>
      <c r="AC96" s="151"/>
      <c r="AD96" s="151"/>
    </row>
    <row r="97" spans="1:33" s="139" customFormat="1" ht="20.100000000000001" customHeight="1" x14ac:dyDescent="0.25">
      <c r="A97" s="145"/>
      <c r="B97" s="145"/>
      <c r="C97" s="145"/>
      <c r="D97" s="145"/>
      <c r="E97" s="268"/>
      <c r="F97" s="145"/>
      <c r="G97" s="265"/>
      <c r="H97" s="265"/>
      <c r="J97" s="270">
        <v>188</v>
      </c>
      <c r="K97" s="293"/>
      <c r="L97" s="292"/>
      <c r="M97" s="292"/>
      <c r="N97" s="292"/>
      <c r="O97" s="292"/>
      <c r="P97" s="292"/>
      <c r="Q97" s="292"/>
      <c r="R97" s="292"/>
      <c r="U97" s="151"/>
      <c r="V97" s="151"/>
      <c r="W97" s="151"/>
      <c r="X97" s="151"/>
      <c r="Y97" s="151"/>
      <c r="Z97" s="151"/>
      <c r="AA97" s="151"/>
      <c r="AB97" s="151"/>
      <c r="AC97" s="151"/>
      <c r="AD97" s="151"/>
    </row>
    <row r="98" spans="1:33" s="139" customFormat="1" ht="20.100000000000001" customHeight="1" x14ac:dyDescent="0.25">
      <c r="A98" s="357"/>
      <c r="B98" s="357"/>
      <c r="C98" s="357"/>
      <c r="D98" s="357"/>
      <c r="E98" s="358"/>
      <c r="F98" s="358"/>
      <c r="G98" s="358"/>
      <c r="H98" s="358"/>
      <c r="I98" s="358"/>
      <c r="J98" s="149">
        <f>SUM(J97:J97)</f>
        <v>188</v>
      </c>
      <c r="K98" s="293"/>
      <c r="L98" s="292"/>
      <c r="M98" s="292"/>
      <c r="N98" s="292"/>
      <c r="O98" s="292"/>
      <c r="P98" s="292"/>
      <c r="Q98" s="292"/>
      <c r="R98" s="292"/>
      <c r="U98" s="151"/>
      <c r="V98" s="151"/>
      <c r="W98" s="151"/>
      <c r="X98" s="151"/>
      <c r="Y98" s="151"/>
      <c r="Z98" s="151"/>
      <c r="AA98" s="151"/>
      <c r="AB98" s="151"/>
      <c r="AC98" s="151"/>
      <c r="AD98" s="151"/>
    </row>
    <row r="99" spans="1:33" s="259" customFormat="1" ht="20.100000000000001" customHeight="1" x14ac:dyDescent="0.25">
      <c r="A99" s="319" t="s">
        <v>1227</v>
      </c>
      <c r="B99" s="319"/>
      <c r="C99" s="319"/>
      <c r="D99" s="319"/>
      <c r="E99" s="141" t="s">
        <v>39</v>
      </c>
      <c r="F99" s="142" t="s">
        <v>1222</v>
      </c>
      <c r="G99" s="142"/>
      <c r="H99" s="142"/>
      <c r="I99" s="142"/>
      <c r="J99" s="143" t="s">
        <v>86</v>
      </c>
      <c r="K99" s="293"/>
      <c r="L99" s="292"/>
      <c r="M99" s="292"/>
      <c r="N99" s="292"/>
      <c r="O99" s="292"/>
      <c r="P99" s="292"/>
      <c r="Q99" s="292"/>
      <c r="R99" s="292"/>
    </row>
    <row r="100" spans="1:33" s="259" customFormat="1" ht="20.100000000000001" customHeight="1" x14ac:dyDescent="0.25">
      <c r="A100" s="145"/>
      <c r="B100" s="269"/>
      <c r="C100" s="269"/>
      <c r="D100" s="269"/>
      <c r="E100" s="161"/>
      <c r="F100" s="265"/>
      <c r="G100" s="265"/>
      <c r="H100" s="161"/>
      <c r="I100" s="138"/>
      <c r="J100" s="270">
        <v>188</v>
      </c>
      <c r="K100" s="293"/>
      <c r="L100" s="292"/>
      <c r="M100" s="292"/>
      <c r="N100" s="292"/>
      <c r="O100" s="292"/>
      <c r="P100" s="292"/>
      <c r="Q100" s="292"/>
      <c r="R100" s="292"/>
    </row>
    <row r="101" spans="1:33" s="259" customFormat="1" ht="20.100000000000001" customHeight="1" x14ac:dyDescent="0.25">
      <c r="A101" s="357"/>
      <c r="B101" s="357"/>
      <c r="C101" s="357"/>
      <c r="D101" s="357"/>
      <c r="E101" s="358"/>
      <c r="F101" s="358"/>
      <c r="G101" s="358"/>
      <c r="H101" s="358"/>
      <c r="I101" s="358"/>
      <c r="J101" s="149">
        <f>TRUNC(SUM(J100:J100),2)</f>
        <v>188</v>
      </c>
      <c r="K101" s="293"/>
      <c r="L101" s="292"/>
      <c r="M101" s="292"/>
      <c r="N101" s="292"/>
      <c r="O101" s="292"/>
      <c r="P101" s="292"/>
      <c r="Q101" s="292"/>
      <c r="R101" s="292"/>
    </row>
    <row r="102" spans="1:33" s="139" customFormat="1" ht="20.100000000000001" customHeight="1" x14ac:dyDescent="0.25">
      <c r="A102" s="363" t="s">
        <v>342</v>
      </c>
      <c r="B102" s="363"/>
      <c r="C102" s="363"/>
      <c r="D102" s="363"/>
      <c r="E102" s="364"/>
      <c r="F102" s="364"/>
      <c r="G102" s="364"/>
      <c r="H102" s="364"/>
      <c r="I102" s="364"/>
      <c r="J102" s="365"/>
      <c r="K102" s="293"/>
      <c r="L102" s="292"/>
      <c r="M102" s="292"/>
      <c r="N102" s="292"/>
      <c r="O102" s="292"/>
      <c r="P102" s="292"/>
      <c r="Q102" s="292"/>
      <c r="R102" s="292"/>
      <c r="U102" s="151"/>
      <c r="V102" s="151"/>
      <c r="W102" s="151"/>
      <c r="X102" s="151"/>
      <c r="Y102" s="151"/>
      <c r="Z102" s="151"/>
      <c r="AA102" s="151"/>
      <c r="AB102" s="151"/>
      <c r="AC102" s="151"/>
      <c r="AD102" s="151"/>
    </row>
    <row r="103" spans="1:33" ht="15" x14ac:dyDescent="0.25">
      <c r="A103" s="319" t="s">
        <v>306</v>
      </c>
      <c r="B103" s="319"/>
      <c r="C103" s="159"/>
      <c r="D103" s="160"/>
      <c r="E103" s="141" t="s">
        <v>39</v>
      </c>
      <c r="F103" s="142" t="s">
        <v>304</v>
      </c>
      <c r="G103" s="142"/>
      <c r="H103" s="142" t="s">
        <v>318</v>
      </c>
      <c r="I103" s="142"/>
      <c r="J103" s="143" t="s">
        <v>86</v>
      </c>
      <c r="K103" s="293"/>
    </row>
    <row r="104" spans="1:33" s="139" customFormat="1" ht="20.100000000000001" customHeight="1" x14ac:dyDescent="0.25">
      <c r="A104" s="145" t="s">
        <v>343</v>
      </c>
      <c r="B104" s="146"/>
      <c r="C104" s="146"/>
      <c r="D104" s="146"/>
      <c r="E104" s="201"/>
      <c r="F104" s="147">
        <f>5+2.5+21.5+2*5+5+6.5+2+2+3.9+4+4+10.8</f>
        <v>77.2</v>
      </c>
      <c r="H104" s="147">
        <v>3</v>
      </c>
      <c r="I104" s="147"/>
      <c r="J104" s="148">
        <f>H104*F104</f>
        <v>231.60000000000002</v>
      </c>
      <c r="K104" s="293"/>
      <c r="L104" s="292"/>
      <c r="M104" s="292"/>
      <c r="N104" s="292"/>
      <c r="O104" s="292"/>
      <c r="P104" s="292"/>
      <c r="Q104" s="292"/>
      <c r="R104" s="292"/>
    </row>
    <row r="105" spans="1:33" s="139" customFormat="1" ht="20.100000000000001" customHeight="1" x14ac:dyDescent="0.25">
      <c r="A105" s="145" t="s">
        <v>344</v>
      </c>
      <c r="B105" s="146"/>
      <c r="C105" s="146"/>
      <c r="D105" s="146"/>
      <c r="E105" s="201"/>
      <c r="F105" s="147">
        <v>66.400000000000006</v>
      </c>
      <c r="H105" s="147">
        <v>0.2</v>
      </c>
      <c r="I105" s="147"/>
      <c r="J105" s="148">
        <f>H105*F105</f>
        <v>13.280000000000001</v>
      </c>
      <c r="K105" s="293"/>
      <c r="L105" s="292"/>
      <c r="M105" s="292"/>
      <c r="N105" s="292"/>
      <c r="O105" s="292"/>
      <c r="P105" s="292"/>
      <c r="Q105" s="292"/>
      <c r="R105" s="292"/>
    </row>
    <row r="106" spans="1:33" s="139" customFormat="1" ht="20.100000000000001" customHeight="1" x14ac:dyDescent="0.25">
      <c r="A106" s="145" t="s">
        <v>1228</v>
      </c>
      <c r="B106" s="146"/>
      <c r="C106" s="146"/>
      <c r="D106" s="146"/>
      <c r="E106" s="201"/>
      <c r="F106" s="147">
        <v>77.900000000000006</v>
      </c>
      <c r="H106" s="147">
        <v>1.2</v>
      </c>
      <c r="I106" s="147"/>
      <c r="J106" s="148">
        <f>H106*F106</f>
        <v>93.48</v>
      </c>
      <c r="K106" s="293"/>
      <c r="L106" s="292"/>
      <c r="M106" s="292"/>
      <c r="N106" s="292"/>
      <c r="O106" s="292"/>
      <c r="P106" s="292"/>
      <c r="Q106" s="292"/>
      <c r="R106" s="292"/>
    </row>
    <row r="107" spans="1:33" s="144" customFormat="1" ht="20.100000000000001" customHeight="1" x14ac:dyDescent="0.25">
      <c r="A107" s="357"/>
      <c r="B107" s="357"/>
      <c r="C107" s="357"/>
      <c r="D107" s="357"/>
      <c r="E107" s="358"/>
      <c r="F107" s="358"/>
      <c r="G107" s="358"/>
      <c r="H107" s="358"/>
      <c r="I107" s="358"/>
      <c r="J107" s="149">
        <f>TRUNC(SUM(J104:J106),2)</f>
        <v>338.36</v>
      </c>
      <c r="K107" s="293"/>
      <c r="L107" s="292"/>
      <c r="M107" s="292"/>
      <c r="N107" s="292"/>
      <c r="O107" s="292"/>
      <c r="P107" s="292"/>
      <c r="Q107" s="292"/>
      <c r="R107" s="292"/>
      <c r="U107" s="151"/>
      <c r="V107" s="151"/>
      <c r="W107" s="151"/>
      <c r="X107" s="151"/>
      <c r="Y107" s="151"/>
      <c r="Z107" s="151"/>
      <c r="AA107" s="151"/>
      <c r="AB107" s="151"/>
      <c r="AC107" s="151"/>
      <c r="AD107" s="151"/>
      <c r="AE107" s="139"/>
      <c r="AF107" s="139"/>
      <c r="AG107" s="139"/>
    </row>
    <row r="108" spans="1:33" s="139" customFormat="1" ht="20.100000000000001" customHeight="1" x14ac:dyDescent="0.25">
      <c r="A108" s="319" t="s">
        <v>1229</v>
      </c>
      <c r="B108" s="319"/>
      <c r="C108" s="319"/>
      <c r="D108" s="319"/>
      <c r="E108" s="141" t="s">
        <v>39</v>
      </c>
      <c r="F108" s="142"/>
      <c r="G108" s="142"/>
      <c r="H108" s="272" t="s">
        <v>1230</v>
      </c>
      <c r="I108" s="142"/>
      <c r="J108" s="143" t="s">
        <v>86</v>
      </c>
      <c r="K108" s="293"/>
      <c r="L108" s="292"/>
      <c r="M108" s="292"/>
      <c r="N108" s="292"/>
      <c r="O108" s="292"/>
      <c r="P108" s="292"/>
      <c r="Q108" s="292"/>
      <c r="R108" s="292"/>
    </row>
    <row r="109" spans="1:33" s="139" customFormat="1" ht="20.100000000000001" customHeight="1" x14ac:dyDescent="0.25">
      <c r="A109" s="145"/>
      <c r="B109" s="145"/>
      <c r="C109" s="145"/>
      <c r="D109" s="145"/>
      <c r="F109" s="162"/>
      <c r="G109" s="162"/>
      <c r="H109" s="161">
        <v>61.9</v>
      </c>
      <c r="I109" s="162"/>
      <c r="J109" s="273">
        <f>TRUNC(H109,2)</f>
        <v>61.9</v>
      </c>
      <c r="K109" s="293"/>
      <c r="L109" s="292"/>
      <c r="M109" s="292"/>
      <c r="N109" s="292"/>
      <c r="O109" s="292"/>
      <c r="P109" s="292"/>
      <c r="Q109" s="292"/>
      <c r="R109" s="292"/>
    </row>
    <row r="110" spans="1:33" s="139" customFormat="1" ht="20.100000000000001" customHeight="1" x14ac:dyDescent="0.25">
      <c r="A110" s="357"/>
      <c r="B110" s="357"/>
      <c r="C110" s="357"/>
      <c r="D110" s="357"/>
      <c r="E110" s="358"/>
      <c r="F110" s="358"/>
      <c r="G110" s="358"/>
      <c r="H110" s="358"/>
      <c r="I110" s="358"/>
      <c r="J110" s="149">
        <f>SUM(J109:J109)</f>
        <v>61.9</v>
      </c>
      <c r="K110" s="293"/>
      <c r="L110" s="292"/>
      <c r="M110" s="292"/>
      <c r="N110" s="292"/>
      <c r="O110" s="292"/>
      <c r="P110" s="292"/>
      <c r="Q110" s="292"/>
      <c r="R110" s="292"/>
    </row>
    <row r="111" spans="1:33" s="139" customFormat="1" ht="20.100000000000001" customHeight="1" x14ac:dyDescent="0.25">
      <c r="A111" s="319" t="s">
        <v>1231</v>
      </c>
      <c r="B111" s="319"/>
      <c r="C111" s="319"/>
      <c r="D111" s="319"/>
      <c r="E111" s="141" t="s">
        <v>39</v>
      </c>
      <c r="F111" s="142"/>
      <c r="G111" s="142"/>
      <c r="H111" s="272" t="s">
        <v>1230</v>
      </c>
      <c r="I111" s="142"/>
      <c r="J111" s="143" t="s">
        <v>86</v>
      </c>
      <c r="K111" s="293"/>
      <c r="L111" s="292"/>
      <c r="M111" s="292"/>
      <c r="N111" s="292"/>
      <c r="O111" s="292"/>
      <c r="P111" s="292"/>
      <c r="Q111" s="292"/>
      <c r="R111" s="292"/>
    </row>
    <row r="112" spans="1:33" s="139" customFormat="1" ht="20.100000000000001" customHeight="1" x14ac:dyDescent="0.25">
      <c r="A112" s="145"/>
      <c r="B112" s="145"/>
      <c r="C112" s="145"/>
      <c r="D112" s="145"/>
      <c r="E112" s="161"/>
      <c r="F112" s="162"/>
      <c r="G112" s="162"/>
      <c r="H112" s="161">
        <v>61.9</v>
      </c>
      <c r="I112" s="138"/>
      <c r="J112" s="273">
        <f>TRUNC(H112,2)</f>
        <v>61.9</v>
      </c>
      <c r="K112" s="293"/>
      <c r="L112" s="292"/>
      <c r="M112" s="292"/>
      <c r="N112" s="292"/>
      <c r="O112" s="292"/>
      <c r="P112" s="292"/>
      <c r="Q112" s="292"/>
      <c r="R112" s="292"/>
    </row>
    <row r="113" spans="1:30" s="139" customFormat="1" ht="20.100000000000001" customHeight="1" x14ac:dyDescent="0.25">
      <c r="A113" s="357"/>
      <c r="B113" s="357"/>
      <c r="C113" s="357"/>
      <c r="D113" s="357"/>
      <c r="E113" s="358"/>
      <c r="F113" s="358"/>
      <c r="G113" s="358"/>
      <c r="H113" s="358"/>
      <c r="I113" s="358"/>
      <c r="J113" s="149">
        <f>SUM(J112:J112)</f>
        <v>61.9</v>
      </c>
      <c r="K113" s="293"/>
      <c r="L113" s="292"/>
      <c r="M113" s="292"/>
      <c r="N113" s="292"/>
      <c r="O113" s="292"/>
      <c r="P113" s="292"/>
      <c r="Q113" s="292"/>
      <c r="R113" s="292"/>
    </row>
    <row r="114" spans="1:30" s="139" customFormat="1" ht="20.100000000000001" customHeight="1" x14ac:dyDescent="0.25">
      <c r="A114" s="319" t="s">
        <v>1232</v>
      </c>
      <c r="B114" s="319"/>
      <c r="C114" s="319"/>
      <c r="D114" s="319"/>
      <c r="E114" s="141" t="s">
        <v>250</v>
      </c>
      <c r="F114" s="142" t="s">
        <v>318</v>
      </c>
      <c r="G114" s="142" t="s">
        <v>304</v>
      </c>
      <c r="H114" s="142" t="s">
        <v>1233</v>
      </c>
      <c r="I114" s="142"/>
      <c r="J114" s="143" t="s">
        <v>86</v>
      </c>
      <c r="K114" s="293"/>
      <c r="L114" s="292"/>
      <c r="M114" s="292"/>
      <c r="N114" s="292"/>
      <c r="O114" s="292"/>
      <c r="P114" s="292"/>
      <c r="Q114" s="292"/>
      <c r="R114" s="292"/>
    </row>
    <row r="115" spans="1:30" s="139" customFormat="1" ht="20.100000000000001" customHeight="1" x14ac:dyDescent="0.25">
      <c r="A115" s="145"/>
      <c r="B115" s="145"/>
      <c r="C115" s="145"/>
      <c r="D115" s="145"/>
      <c r="E115" s="147"/>
      <c r="F115" s="138"/>
      <c r="G115" s="145">
        <v>39.75</v>
      </c>
      <c r="H115" s="271"/>
      <c r="I115" s="138"/>
      <c r="J115" s="262">
        <f>TRUNC(G115-H115,2)</f>
        <v>39.75</v>
      </c>
      <c r="K115" s="293"/>
      <c r="L115" s="292"/>
      <c r="M115" s="292"/>
      <c r="N115" s="292"/>
      <c r="O115" s="292"/>
      <c r="P115" s="292"/>
      <c r="Q115" s="292"/>
      <c r="R115" s="292"/>
    </row>
    <row r="116" spans="1:30" s="139" customFormat="1" ht="20.100000000000001" customHeight="1" x14ac:dyDescent="0.25">
      <c r="A116" s="357"/>
      <c r="B116" s="357"/>
      <c r="C116" s="357"/>
      <c r="D116" s="357"/>
      <c r="E116" s="358"/>
      <c r="F116" s="358"/>
      <c r="G116" s="358"/>
      <c r="H116" s="358"/>
      <c r="I116" s="358"/>
      <c r="J116" s="149">
        <f>SUM(J115:J115)</f>
        <v>39.75</v>
      </c>
      <c r="K116" s="293"/>
      <c r="L116" s="292"/>
      <c r="M116" s="292"/>
      <c r="N116" s="292"/>
      <c r="O116" s="292"/>
      <c r="P116" s="292"/>
      <c r="Q116" s="292"/>
      <c r="R116" s="292"/>
    </row>
    <row r="117" spans="1:30" s="139" customFormat="1" ht="20.100000000000001" customHeight="1" x14ac:dyDescent="0.25">
      <c r="A117" s="363" t="s">
        <v>345</v>
      </c>
      <c r="B117" s="363"/>
      <c r="C117" s="363"/>
      <c r="D117" s="363"/>
      <c r="E117" s="364"/>
      <c r="F117" s="364"/>
      <c r="G117" s="364"/>
      <c r="H117" s="364"/>
      <c r="I117" s="364"/>
      <c r="J117" s="365"/>
      <c r="K117" s="293"/>
      <c r="L117" s="292"/>
      <c r="M117" s="292"/>
      <c r="N117" s="292"/>
      <c r="O117" s="292"/>
      <c r="P117" s="292"/>
      <c r="Q117" s="292"/>
      <c r="R117" s="292"/>
      <c r="U117" s="151"/>
      <c r="V117" s="151"/>
      <c r="W117" s="151"/>
      <c r="X117" s="151"/>
      <c r="Y117" s="151"/>
      <c r="Z117" s="151"/>
      <c r="AA117" s="151"/>
      <c r="AB117" s="151"/>
      <c r="AC117" s="151"/>
      <c r="AD117" s="151"/>
    </row>
    <row r="118" spans="1:30" ht="15" x14ac:dyDescent="0.25">
      <c r="A118" s="319" t="s">
        <v>341</v>
      </c>
      <c r="B118" s="319"/>
      <c r="C118" s="159"/>
      <c r="D118" s="160"/>
      <c r="E118" s="141" t="s">
        <v>39</v>
      </c>
      <c r="F118" s="142" t="s">
        <v>304</v>
      </c>
      <c r="G118" s="142"/>
      <c r="H118" s="142" t="s">
        <v>308</v>
      </c>
      <c r="I118" s="142"/>
      <c r="J118" s="143" t="s">
        <v>86</v>
      </c>
      <c r="K118" s="293"/>
    </row>
    <row r="119" spans="1:30" s="139" customFormat="1" ht="20.100000000000001" customHeight="1" x14ac:dyDescent="0.25">
      <c r="A119" s="145" t="s">
        <v>346</v>
      </c>
      <c r="B119" s="146"/>
      <c r="C119" s="146"/>
      <c r="D119" s="146"/>
      <c r="E119" s="201" t="s">
        <v>39</v>
      </c>
      <c r="F119" s="147">
        <v>3.8</v>
      </c>
      <c r="H119" s="147">
        <v>2.9</v>
      </c>
      <c r="I119" s="147"/>
      <c r="J119" s="163">
        <f>H119*F119</f>
        <v>11.02</v>
      </c>
      <c r="K119" s="293"/>
      <c r="L119" s="292"/>
      <c r="M119" s="292"/>
      <c r="N119" s="292"/>
      <c r="O119" s="292"/>
      <c r="P119" s="292"/>
      <c r="Q119" s="292"/>
      <c r="R119" s="292"/>
    </row>
    <row r="120" spans="1:30" s="139" customFormat="1" ht="20.100000000000001" customHeight="1" x14ac:dyDescent="0.25">
      <c r="A120" s="145" t="s">
        <v>1238</v>
      </c>
      <c r="B120" s="146"/>
      <c r="C120" s="146"/>
      <c r="D120" s="146"/>
      <c r="E120" s="201"/>
      <c r="F120" s="147"/>
      <c r="H120" s="147"/>
      <c r="I120" s="147"/>
      <c r="J120" s="163"/>
      <c r="K120" s="293"/>
      <c r="L120" s="292"/>
      <c r="M120" s="292"/>
      <c r="N120" s="292"/>
      <c r="O120" s="292"/>
      <c r="P120" s="292"/>
      <c r="Q120" s="292"/>
      <c r="R120" s="292"/>
    </row>
    <row r="121" spans="1:30" ht="15" x14ac:dyDescent="0.25">
      <c r="A121" s="319" t="s">
        <v>347</v>
      </c>
      <c r="B121" s="319"/>
      <c r="C121" s="159"/>
      <c r="D121" s="160"/>
      <c r="E121" s="141" t="s">
        <v>250</v>
      </c>
      <c r="F121" s="142" t="s">
        <v>304</v>
      </c>
      <c r="G121" s="142"/>
      <c r="H121" s="142"/>
      <c r="I121" s="142"/>
      <c r="J121" s="143" t="s">
        <v>86</v>
      </c>
      <c r="K121" s="293"/>
    </row>
    <row r="122" spans="1:30" s="139" customFormat="1" ht="20.100000000000001" customHeight="1" x14ac:dyDescent="0.25">
      <c r="A122" s="145" t="s">
        <v>348</v>
      </c>
      <c r="B122" s="146"/>
      <c r="C122" s="146"/>
      <c r="D122" s="146"/>
      <c r="E122" s="201" t="s">
        <v>250</v>
      </c>
      <c r="F122" s="147">
        <v>66.400000000000006</v>
      </c>
      <c r="H122" s="147"/>
      <c r="I122" s="147"/>
      <c r="J122" s="163">
        <f>F122</f>
        <v>66.400000000000006</v>
      </c>
      <c r="K122" s="293"/>
      <c r="L122" s="292"/>
      <c r="M122" s="292"/>
      <c r="N122" s="292"/>
      <c r="O122" s="292"/>
      <c r="P122" s="292"/>
      <c r="Q122" s="292"/>
      <c r="R122" s="292"/>
    </row>
    <row r="123" spans="1:30" ht="20.100000000000001" customHeight="1" x14ac:dyDescent="0.25">
      <c r="A123" s="319" t="s">
        <v>349</v>
      </c>
      <c r="B123" s="319"/>
      <c r="C123" s="159"/>
      <c r="D123" s="160"/>
      <c r="E123" s="141" t="s">
        <v>42</v>
      </c>
      <c r="F123" s="142" t="s">
        <v>112</v>
      </c>
      <c r="G123" s="142"/>
      <c r="H123" s="142"/>
      <c r="I123" s="142"/>
      <c r="J123" s="143" t="s">
        <v>86</v>
      </c>
      <c r="K123" s="293"/>
    </row>
    <row r="124" spans="1:30" ht="20.100000000000001" customHeight="1" x14ac:dyDescent="0.25">
      <c r="A124" s="145" t="s">
        <v>350</v>
      </c>
      <c r="B124" s="146"/>
      <c r="C124" s="146"/>
      <c r="D124" s="146"/>
      <c r="E124" s="201" t="s">
        <v>42</v>
      </c>
      <c r="F124" s="147">
        <v>3</v>
      </c>
      <c r="G124" s="139"/>
      <c r="H124" s="147"/>
      <c r="I124" s="147"/>
      <c r="J124" s="163">
        <f>F124</f>
        <v>3</v>
      </c>
      <c r="K124" s="293"/>
    </row>
    <row r="125" spans="1:30" ht="20.100000000000001" customHeight="1" x14ac:dyDescent="0.25">
      <c r="A125" s="319" t="s">
        <v>351</v>
      </c>
      <c r="B125" s="319"/>
      <c r="C125" s="159"/>
      <c r="D125" s="160"/>
      <c r="E125" s="141" t="s">
        <v>250</v>
      </c>
      <c r="F125" s="142" t="s">
        <v>304</v>
      </c>
      <c r="G125" s="142"/>
      <c r="H125" s="142"/>
      <c r="I125" s="142"/>
      <c r="J125" s="143" t="s">
        <v>86</v>
      </c>
      <c r="K125" s="293"/>
    </row>
    <row r="126" spans="1:30" ht="20.100000000000001" customHeight="1" x14ac:dyDescent="0.25">
      <c r="A126" s="145" t="s">
        <v>351</v>
      </c>
      <c r="B126" s="146"/>
      <c r="C126" s="146"/>
      <c r="D126" s="146"/>
      <c r="E126" s="201" t="s">
        <v>250</v>
      </c>
      <c r="F126" s="147">
        <v>18</v>
      </c>
      <c r="G126" s="139"/>
      <c r="H126" s="147"/>
      <c r="I126" s="147"/>
      <c r="J126" s="163">
        <f>F126</f>
        <v>18</v>
      </c>
      <c r="K126" s="293"/>
    </row>
    <row r="127" spans="1:30" ht="20.100000000000001" customHeight="1" x14ac:dyDescent="0.25">
      <c r="A127" s="319" t="s">
        <v>352</v>
      </c>
      <c r="B127" s="319"/>
      <c r="C127" s="159"/>
      <c r="D127" s="160"/>
      <c r="E127" s="141" t="s">
        <v>39</v>
      </c>
      <c r="F127" s="142" t="s">
        <v>304</v>
      </c>
      <c r="G127" s="142" t="s">
        <v>318</v>
      </c>
      <c r="H127" s="142"/>
      <c r="I127" s="142"/>
      <c r="J127" s="143" t="s">
        <v>86</v>
      </c>
      <c r="K127" s="293"/>
    </row>
    <row r="128" spans="1:30" ht="20.100000000000001" customHeight="1" x14ac:dyDescent="0.25">
      <c r="A128" s="145" t="s">
        <v>352</v>
      </c>
      <c r="B128" s="146"/>
      <c r="C128" s="146"/>
      <c r="D128" s="146"/>
      <c r="E128" s="201" t="s">
        <v>39</v>
      </c>
      <c r="F128" s="147">
        <v>66.400000000000006</v>
      </c>
      <c r="G128" s="139">
        <v>4.4000000000000004</v>
      </c>
      <c r="H128" s="147"/>
      <c r="I128" s="147"/>
      <c r="J128" s="163">
        <f>TRUNC(G128*F128,2)</f>
        <v>292.16000000000003</v>
      </c>
      <c r="K128" s="293"/>
    </row>
    <row r="129" spans="1:33" ht="20.100000000000001" customHeight="1" x14ac:dyDescent="0.25">
      <c r="A129" s="319" t="s">
        <v>353</v>
      </c>
      <c r="B129" s="319"/>
      <c r="C129" s="159"/>
      <c r="D129" s="160"/>
      <c r="E129" s="141" t="s">
        <v>40</v>
      </c>
      <c r="F129" s="142" t="s">
        <v>304</v>
      </c>
      <c r="G129" s="142" t="s">
        <v>318</v>
      </c>
      <c r="H129" s="142" t="s">
        <v>308</v>
      </c>
      <c r="I129" s="142"/>
      <c r="J129" s="143" t="s">
        <v>86</v>
      </c>
      <c r="K129" s="293"/>
    </row>
    <row r="130" spans="1:33" ht="20.100000000000001" customHeight="1" x14ac:dyDescent="0.25">
      <c r="A130" s="145" t="s">
        <v>354</v>
      </c>
      <c r="B130" s="146"/>
      <c r="C130" s="146"/>
      <c r="D130" s="146"/>
      <c r="E130" s="201" t="s">
        <v>40</v>
      </c>
      <c r="F130" s="147">
        <v>66.400000000000006</v>
      </c>
      <c r="G130" s="139">
        <v>4.4000000000000004</v>
      </c>
      <c r="H130" s="147">
        <v>0.05</v>
      </c>
      <c r="I130" s="147"/>
      <c r="J130" s="163">
        <f>TRUNC(G130*F130*H130,2)</f>
        <v>14.6</v>
      </c>
      <c r="K130" s="293"/>
    </row>
    <row r="131" spans="1:33" ht="20.100000000000001" customHeight="1" x14ac:dyDescent="0.25">
      <c r="A131" s="319" t="s">
        <v>355</v>
      </c>
      <c r="B131" s="319"/>
      <c r="C131" s="159"/>
      <c r="D131" s="160"/>
      <c r="E131" s="141" t="s">
        <v>42</v>
      </c>
      <c r="F131" s="142"/>
      <c r="G131" s="142"/>
      <c r="H131" s="142" t="s">
        <v>112</v>
      </c>
      <c r="I131" s="142"/>
      <c r="J131" s="143" t="s">
        <v>86</v>
      </c>
      <c r="K131" s="293"/>
    </row>
    <row r="132" spans="1:33" ht="20.100000000000001" customHeight="1" x14ac:dyDescent="0.25">
      <c r="A132" s="145" t="s">
        <v>355</v>
      </c>
      <c r="B132" s="146"/>
      <c r="C132" s="146"/>
      <c r="D132" s="146"/>
      <c r="E132" s="201" t="s">
        <v>42</v>
      </c>
      <c r="F132" s="147"/>
      <c r="G132" s="139"/>
      <c r="H132" s="147">
        <v>1</v>
      </c>
      <c r="I132" s="147"/>
      <c r="J132" s="163">
        <v>1</v>
      </c>
      <c r="K132" s="293"/>
    </row>
    <row r="133" spans="1:33" ht="20.100000000000001" customHeight="1" x14ac:dyDescent="0.25">
      <c r="A133" s="319" t="s">
        <v>1239</v>
      </c>
      <c r="B133" s="319"/>
      <c r="C133" s="159"/>
      <c r="D133" s="160"/>
      <c r="E133" s="141" t="s">
        <v>1240</v>
      </c>
      <c r="F133" s="142"/>
      <c r="G133" s="142"/>
      <c r="H133" s="142" t="s">
        <v>112</v>
      </c>
      <c r="I133" s="142"/>
      <c r="J133" s="143" t="s">
        <v>86</v>
      </c>
      <c r="K133" s="293"/>
    </row>
    <row r="134" spans="1:33" ht="20.100000000000001" customHeight="1" x14ac:dyDescent="0.25">
      <c r="A134" s="145" t="s">
        <v>1241</v>
      </c>
      <c r="B134" s="146"/>
      <c r="C134" s="146"/>
      <c r="D134" s="146"/>
      <c r="E134" s="201" t="s">
        <v>1240</v>
      </c>
      <c r="F134" s="147"/>
      <c r="G134" s="139"/>
      <c r="H134" s="147">
        <v>76.2</v>
      </c>
      <c r="I134" s="147"/>
      <c r="J134" s="163">
        <v>76.2</v>
      </c>
      <c r="K134" s="293"/>
    </row>
    <row r="135" spans="1:33" ht="20.100000000000001" customHeight="1" x14ac:dyDescent="0.25">
      <c r="A135" s="145" t="s">
        <v>1242</v>
      </c>
      <c r="B135" s="146"/>
      <c r="C135" s="146"/>
      <c r="D135" s="146"/>
      <c r="E135" s="201" t="s">
        <v>22</v>
      </c>
      <c r="F135" s="147"/>
      <c r="G135" s="139"/>
      <c r="H135" s="147">
        <v>5</v>
      </c>
      <c r="I135" s="147"/>
      <c r="J135" s="163">
        <v>5</v>
      </c>
      <c r="K135" s="293"/>
    </row>
    <row r="136" spans="1:33" ht="20.100000000000001" customHeight="1" x14ac:dyDescent="0.25">
      <c r="A136" s="319" t="s">
        <v>1246</v>
      </c>
      <c r="B136" s="319"/>
      <c r="C136" s="159"/>
      <c r="D136" s="160"/>
      <c r="E136" s="141" t="s">
        <v>449</v>
      </c>
      <c r="F136" s="142"/>
      <c r="G136" s="142"/>
      <c r="H136" s="142" t="s">
        <v>112</v>
      </c>
      <c r="I136" s="142"/>
      <c r="J136" s="143" t="s">
        <v>86</v>
      </c>
      <c r="K136" s="293"/>
    </row>
    <row r="137" spans="1:33" ht="20.100000000000001" customHeight="1" x14ac:dyDescent="0.25">
      <c r="A137" s="145" t="s">
        <v>1247</v>
      </c>
      <c r="B137" s="146"/>
      <c r="C137" s="146"/>
      <c r="D137" s="146"/>
      <c r="E137" s="201" t="s">
        <v>449</v>
      </c>
      <c r="F137" s="147"/>
      <c r="G137" s="139"/>
      <c r="H137" s="147">
        <v>4.2</v>
      </c>
      <c r="I137" s="147"/>
      <c r="J137" s="163">
        <v>4.2</v>
      </c>
      <c r="K137" s="293"/>
    </row>
    <row r="138" spans="1:33" ht="20.100000000000001" customHeight="1" x14ac:dyDescent="0.25">
      <c r="A138" s="267" t="s">
        <v>1243</v>
      </c>
      <c r="B138" s="146"/>
      <c r="C138" s="146"/>
      <c r="D138" s="146"/>
      <c r="E138" s="201"/>
      <c r="F138" s="147"/>
      <c r="G138" s="139"/>
      <c r="H138" s="147"/>
      <c r="I138" s="147"/>
      <c r="J138" s="163"/>
      <c r="K138" s="293"/>
    </row>
    <row r="139" spans="1:33" ht="20.100000000000001" customHeight="1" x14ac:dyDescent="0.25">
      <c r="A139" s="145" t="s">
        <v>1244</v>
      </c>
      <c r="B139" s="146"/>
      <c r="C139" s="146"/>
      <c r="D139" s="146"/>
      <c r="E139" s="201" t="s">
        <v>449</v>
      </c>
      <c r="F139" s="147"/>
      <c r="G139" s="139"/>
      <c r="H139" s="147">
        <v>68</v>
      </c>
      <c r="I139" s="147"/>
      <c r="J139" s="163">
        <v>68</v>
      </c>
      <c r="K139" s="293"/>
    </row>
    <row r="140" spans="1:33" ht="20.100000000000001" customHeight="1" x14ac:dyDescent="0.25">
      <c r="A140" s="145" t="s">
        <v>1245</v>
      </c>
      <c r="B140" s="146"/>
      <c r="C140" s="146"/>
      <c r="D140" s="146"/>
      <c r="E140" s="201" t="s">
        <v>449</v>
      </c>
      <c r="F140" s="147"/>
      <c r="G140" s="139"/>
      <c r="H140" s="147">
        <v>42.6</v>
      </c>
      <c r="I140" s="147"/>
      <c r="J140" s="163">
        <v>42.6</v>
      </c>
      <c r="K140" s="293"/>
    </row>
    <row r="141" spans="1:33" s="144" customFormat="1" ht="20.100000000000001" customHeight="1" x14ac:dyDescent="0.25">
      <c r="A141" s="319" t="s">
        <v>1248</v>
      </c>
      <c r="B141" s="319"/>
      <c r="C141" s="319"/>
      <c r="D141" s="319"/>
      <c r="E141" s="141" t="s">
        <v>39</v>
      </c>
      <c r="F141" s="142" t="s">
        <v>1249</v>
      </c>
      <c r="G141" s="142" t="s">
        <v>314</v>
      </c>
      <c r="H141" s="142"/>
      <c r="I141" s="142" t="s">
        <v>315</v>
      </c>
      <c r="J141" s="143" t="s">
        <v>86</v>
      </c>
      <c r="K141" s="293"/>
      <c r="L141" s="292"/>
      <c r="M141" s="292"/>
      <c r="N141" s="292"/>
      <c r="O141" s="292"/>
      <c r="P141" s="292"/>
      <c r="Q141" s="292"/>
      <c r="R141" s="292"/>
      <c r="U141" s="135"/>
      <c r="V141" s="135"/>
      <c r="W141" s="135"/>
      <c r="X141" s="135"/>
      <c r="Y141" s="135"/>
      <c r="Z141" s="135"/>
      <c r="AA141" s="135"/>
      <c r="AB141" s="135"/>
      <c r="AC141" s="135"/>
      <c r="AD141" s="135"/>
      <c r="AE141" s="135"/>
      <c r="AF141" s="135"/>
      <c r="AG141" s="135"/>
    </row>
    <row r="142" spans="1:33" s="135" customFormat="1" ht="20.100000000000001" customHeight="1" x14ac:dyDescent="0.25">
      <c r="A142" s="260" t="s">
        <v>1216</v>
      </c>
      <c r="B142" s="260"/>
      <c r="C142" s="260"/>
      <c r="D142" s="260"/>
      <c r="E142" s="279"/>
      <c r="F142" s="279">
        <v>0.6</v>
      </c>
      <c r="G142" s="279">
        <v>0.8</v>
      </c>
      <c r="H142" s="279"/>
      <c r="I142" s="279">
        <v>1</v>
      </c>
      <c r="J142" s="280">
        <f>TRUNC(F142*G142*I142,2)</f>
        <v>0.48</v>
      </c>
      <c r="K142" s="293"/>
      <c r="L142" s="292"/>
      <c r="M142" s="292"/>
      <c r="N142" s="292"/>
      <c r="O142" s="292"/>
      <c r="P142" s="292"/>
      <c r="Q142" s="292"/>
      <c r="R142" s="292"/>
    </row>
    <row r="143" spans="1:33" s="139" customFormat="1" ht="20.100000000000001" customHeight="1" x14ac:dyDescent="0.25">
      <c r="A143" s="357"/>
      <c r="B143" s="357"/>
      <c r="C143" s="357"/>
      <c r="D143" s="357"/>
      <c r="E143" s="165"/>
      <c r="F143" s="165"/>
      <c r="G143" s="165"/>
      <c r="H143" s="165"/>
      <c r="I143" s="165"/>
      <c r="J143" s="149">
        <f>SUM(J142:J142)</f>
        <v>0.48</v>
      </c>
      <c r="K143" s="293"/>
      <c r="L143" s="292"/>
      <c r="M143" s="292"/>
      <c r="N143" s="292"/>
      <c r="O143" s="292"/>
      <c r="P143" s="292"/>
      <c r="Q143" s="292"/>
      <c r="R143" s="292"/>
    </row>
    <row r="144" spans="1:33" ht="20.100000000000001" customHeight="1" x14ac:dyDescent="0.25">
      <c r="A144" s="363" t="s">
        <v>1258</v>
      </c>
      <c r="B144" s="363"/>
      <c r="C144" s="363"/>
      <c r="D144" s="363"/>
      <c r="E144" s="364"/>
      <c r="F144" s="364"/>
      <c r="G144" s="364"/>
      <c r="H144" s="364"/>
      <c r="I144" s="364"/>
      <c r="J144" s="365"/>
      <c r="K144" s="293"/>
      <c r="U144" s="139"/>
      <c r="V144" s="139"/>
      <c r="W144" s="139"/>
      <c r="X144" s="139"/>
      <c r="Y144" s="139"/>
      <c r="Z144" s="139"/>
      <c r="AA144" s="139"/>
      <c r="AB144" s="139"/>
      <c r="AC144" s="139"/>
      <c r="AD144" s="139"/>
      <c r="AE144" s="139"/>
      <c r="AF144" s="139"/>
      <c r="AG144" s="139"/>
    </row>
    <row r="145" spans="1:33" s="144" customFormat="1" ht="20.100000000000001" customHeight="1" x14ac:dyDescent="0.25">
      <c r="A145" s="366"/>
      <c r="B145" s="366"/>
      <c r="C145" s="366"/>
      <c r="D145" s="366"/>
      <c r="E145" s="281" t="s">
        <v>302</v>
      </c>
      <c r="F145" s="155"/>
      <c r="G145" s="155"/>
      <c r="H145" s="155"/>
      <c r="I145" s="155"/>
      <c r="J145" s="282"/>
      <c r="K145" s="293"/>
      <c r="L145" s="292"/>
      <c r="M145" s="292"/>
      <c r="N145" s="292"/>
      <c r="O145" s="292"/>
      <c r="P145" s="292"/>
      <c r="Q145" s="292"/>
      <c r="R145" s="292"/>
      <c r="U145" s="135"/>
      <c r="V145" s="135"/>
      <c r="W145" s="135"/>
      <c r="X145" s="135"/>
      <c r="Y145" s="135"/>
      <c r="Z145" s="135"/>
      <c r="AA145" s="135"/>
      <c r="AB145" s="135"/>
      <c r="AC145" s="135"/>
      <c r="AD145" s="135"/>
      <c r="AE145" s="135"/>
      <c r="AF145" s="135"/>
      <c r="AG145" s="135"/>
    </row>
    <row r="146" spans="1:33" s="144" customFormat="1" ht="20.100000000000001" customHeight="1" x14ac:dyDescent="0.25">
      <c r="A146" s="319" t="s">
        <v>1259</v>
      </c>
      <c r="B146" s="319"/>
      <c r="C146" s="319"/>
      <c r="D146" s="319"/>
      <c r="E146" s="141" t="s">
        <v>39</v>
      </c>
      <c r="F146" s="142" t="s">
        <v>1215</v>
      </c>
      <c r="G146" s="142" t="s">
        <v>314</v>
      </c>
      <c r="H146" s="142"/>
      <c r="I146" s="142"/>
      <c r="J146" s="143" t="s">
        <v>86</v>
      </c>
      <c r="K146" s="293"/>
      <c r="L146" s="292"/>
      <c r="M146" s="292"/>
      <c r="N146" s="292"/>
      <c r="O146" s="292"/>
      <c r="P146" s="292"/>
      <c r="Q146" s="292"/>
      <c r="R146" s="292"/>
      <c r="U146" s="135"/>
      <c r="V146" s="135"/>
      <c r="W146" s="135"/>
      <c r="X146" s="135"/>
      <c r="Y146" s="135"/>
      <c r="Z146" s="135"/>
      <c r="AA146" s="135"/>
      <c r="AB146" s="135"/>
      <c r="AC146" s="135"/>
      <c r="AD146" s="135"/>
      <c r="AE146" s="135"/>
      <c r="AF146" s="135"/>
      <c r="AG146" s="135"/>
    </row>
    <row r="147" spans="1:33" s="144" customFormat="1" ht="20.100000000000001" customHeight="1" x14ac:dyDescent="0.25">
      <c r="A147" s="145" t="s">
        <v>1216</v>
      </c>
      <c r="B147" s="145"/>
      <c r="C147" s="145"/>
      <c r="D147" s="145"/>
      <c r="E147" s="161"/>
      <c r="F147" s="271"/>
      <c r="G147" s="265">
        <v>1.6</v>
      </c>
      <c r="H147" s="268"/>
      <c r="I147" s="265"/>
      <c r="J147" s="270">
        <v>16</v>
      </c>
      <c r="K147" s="293"/>
      <c r="L147" s="292"/>
      <c r="M147" s="292"/>
      <c r="N147" s="292"/>
      <c r="O147" s="292"/>
      <c r="P147" s="292"/>
      <c r="Q147" s="292"/>
      <c r="R147" s="292"/>
      <c r="U147" s="135"/>
      <c r="V147" s="135"/>
      <c r="W147" s="135"/>
      <c r="X147" s="135"/>
      <c r="Y147" s="135"/>
      <c r="Z147" s="135"/>
      <c r="AA147" s="135"/>
      <c r="AB147" s="135"/>
      <c r="AC147" s="135"/>
      <c r="AD147" s="135"/>
      <c r="AE147" s="135"/>
      <c r="AF147" s="135"/>
      <c r="AG147" s="135"/>
    </row>
    <row r="148" spans="1:33" s="144" customFormat="1" ht="20.100000000000001" customHeight="1" x14ac:dyDescent="0.25">
      <c r="A148" s="357"/>
      <c r="B148" s="357"/>
      <c r="C148" s="357"/>
      <c r="D148" s="357"/>
      <c r="E148" s="358"/>
      <c r="F148" s="358"/>
      <c r="G148" s="358"/>
      <c r="H148" s="358"/>
      <c r="I148" s="358"/>
      <c r="J148" s="149">
        <f>SUM(J147:J147)</f>
        <v>16</v>
      </c>
      <c r="K148" s="293"/>
      <c r="L148" s="292"/>
      <c r="M148" s="292"/>
      <c r="N148" s="292"/>
      <c r="O148" s="292"/>
      <c r="P148" s="292"/>
      <c r="Q148" s="292"/>
      <c r="R148" s="292"/>
      <c r="U148" s="135"/>
      <c r="V148" s="135"/>
      <c r="W148" s="135"/>
      <c r="X148" s="135"/>
      <c r="Y148" s="135"/>
      <c r="Z148" s="135"/>
      <c r="AA148" s="135"/>
      <c r="AB148" s="135"/>
      <c r="AC148" s="135"/>
      <c r="AD148" s="135"/>
      <c r="AE148" s="135"/>
      <c r="AF148" s="135"/>
      <c r="AG148" s="135"/>
    </row>
    <row r="149" spans="1:33" s="259" customFormat="1" ht="20.100000000000001" customHeight="1" x14ac:dyDescent="0.25">
      <c r="A149" s="319" t="s">
        <v>1260</v>
      </c>
      <c r="B149" s="319"/>
      <c r="C149" s="319"/>
      <c r="D149" s="319"/>
      <c r="E149" s="141" t="s">
        <v>39</v>
      </c>
      <c r="F149" s="142" t="s">
        <v>318</v>
      </c>
      <c r="G149" s="142" t="s">
        <v>314</v>
      </c>
      <c r="H149" s="142"/>
      <c r="I149" s="142" t="s">
        <v>315</v>
      </c>
      <c r="J149" s="143" t="s">
        <v>86</v>
      </c>
      <c r="K149" s="293"/>
      <c r="L149" s="292"/>
      <c r="M149" s="292"/>
      <c r="N149" s="292"/>
      <c r="O149" s="292"/>
      <c r="P149" s="292"/>
      <c r="Q149" s="292"/>
      <c r="R149" s="292"/>
    </row>
    <row r="150" spans="1:33" s="259" customFormat="1" ht="20.100000000000001" customHeight="1" x14ac:dyDescent="0.25">
      <c r="A150"/>
      <c r="B150" s="145"/>
      <c r="C150" s="138"/>
      <c r="D150" s="138"/>
      <c r="E150" s="147"/>
      <c r="F150" s="165">
        <v>0.6</v>
      </c>
      <c r="G150" s="147">
        <v>0.6</v>
      </c>
      <c r="H150" s="165"/>
      <c r="I150" s="289">
        <v>1</v>
      </c>
      <c r="J150" s="158">
        <f>TRUNC(I150*G150*F150,2)</f>
        <v>0.36</v>
      </c>
      <c r="K150" s="293"/>
      <c r="L150" s="292"/>
      <c r="M150" s="292"/>
      <c r="N150" s="292"/>
      <c r="O150" s="292"/>
      <c r="P150" s="292"/>
      <c r="Q150" s="292"/>
      <c r="R150" s="292"/>
    </row>
    <row r="151" spans="1:33" s="259" customFormat="1" ht="20.100000000000001" customHeight="1" x14ac:dyDescent="0.25">
      <c r="A151"/>
      <c r="B151" s="145"/>
      <c r="C151" s="138"/>
      <c r="D151" s="138"/>
      <c r="E151" s="147"/>
      <c r="F151" s="165">
        <v>2</v>
      </c>
      <c r="G151" s="147">
        <v>1.2</v>
      </c>
      <c r="H151" s="165"/>
      <c r="I151" s="165">
        <v>2</v>
      </c>
      <c r="J151" s="158">
        <f>TRUNC(I151*G151*F151,2)</f>
        <v>4.8</v>
      </c>
      <c r="K151" s="293"/>
      <c r="L151" s="292"/>
      <c r="M151" s="292"/>
      <c r="N151" s="292"/>
      <c r="O151" s="292"/>
      <c r="P151" s="292"/>
      <c r="Q151" s="292"/>
      <c r="R151" s="292"/>
    </row>
    <row r="152" spans="1:33" s="259" customFormat="1" ht="20.100000000000001" customHeight="1" x14ac:dyDescent="0.25">
      <c r="A152" s="357"/>
      <c r="B152" s="357"/>
      <c r="C152" s="357"/>
      <c r="D152" s="357"/>
      <c r="E152" s="358"/>
      <c r="F152" s="358"/>
      <c r="G152" s="358"/>
      <c r="H152" s="358"/>
      <c r="I152" s="358"/>
      <c r="J152" s="149">
        <f>SUM(J150:J151)</f>
        <v>5.16</v>
      </c>
      <c r="K152" s="293"/>
      <c r="L152" s="292"/>
      <c r="M152" s="292"/>
      <c r="N152" s="292"/>
      <c r="O152" s="292"/>
      <c r="P152" s="292"/>
      <c r="Q152" s="292"/>
      <c r="R152" s="292"/>
    </row>
    <row r="153" spans="1:33" s="139" customFormat="1" ht="20.100000000000001" customHeight="1" x14ac:dyDescent="0.25">
      <c r="A153" s="319" t="s">
        <v>1261</v>
      </c>
      <c r="B153" s="319"/>
      <c r="C153" s="319"/>
      <c r="D153" s="319"/>
      <c r="E153" s="141" t="s">
        <v>39</v>
      </c>
      <c r="F153" s="142"/>
      <c r="G153" s="142"/>
      <c r="H153" s="142"/>
      <c r="I153" s="142"/>
      <c r="J153" s="143" t="s">
        <v>86</v>
      </c>
      <c r="K153" s="293"/>
      <c r="L153" s="292"/>
      <c r="M153" s="292"/>
      <c r="N153" s="292"/>
      <c r="O153" s="292"/>
      <c r="P153" s="292"/>
      <c r="Q153" s="292"/>
      <c r="R153" s="292"/>
    </row>
    <row r="154" spans="1:33" s="139" customFormat="1" ht="20.100000000000001" customHeight="1" x14ac:dyDescent="0.25">
      <c r="A154" s="359" t="s">
        <v>1262</v>
      </c>
      <c r="B154" s="359"/>
      <c r="C154" s="359"/>
      <c r="D154" s="359"/>
      <c r="E154" s="286"/>
      <c r="F154" s="281"/>
      <c r="G154" s="281"/>
      <c r="H154" s="291"/>
      <c r="I154" s="281"/>
      <c r="J154" s="149">
        <v>61.9</v>
      </c>
      <c r="K154" s="293"/>
      <c r="L154" s="292"/>
      <c r="M154" s="292"/>
      <c r="N154" s="292"/>
      <c r="O154" s="292"/>
      <c r="P154" s="292"/>
      <c r="Q154" s="292"/>
      <c r="R154" s="292"/>
    </row>
    <row r="155" spans="1:33" ht="20.100000000000001" customHeight="1" x14ac:dyDescent="0.25">
      <c r="A155" s="363" t="s">
        <v>1250</v>
      </c>
      <c r="B155" s="363"/>
      <c r="C155" s="363"/>
      <c r="D155" s="363"/>
      <c r="E155" s="364"/>
      <c r="F155" s="364"/>
      <c r="G155" s="364"/>
      <c r="H155" s="364"/>
      <c r="I155" s="364"/>
      <c r="J155" s="365"/>
      <c r="K155" s="293"/>
      <c r="U155" s="139"/>
      <c r="V155" s="139"/>
      <c r="W155" s="139"/>
      <c r="X155" s="139"/>
      <c r="Y155" s="139"/>
      <c r="Z155" s="139"/>
      <c r="AA155" s="139"/>
      <c r="AB155" s="139"/>
      <c r="AC155" s="139"/>
      <c r="AD155" s="139"/>
      <c r="AE155" s="139"/>
      <c r="AF155" s="139"/>
      <c r="AG155" s="139"/>
    </row>
    <row r="156" spans="1:33" s="283" customFormat="1" ht="20.100000000000001" customHeight="1" x14ac:dyDescent="0.25">
      <c r="A156" s="366"/>
      <c r="B156" s="366"/>
      <c r="C156" s="366"/>
      <c r="D156" s="366"/>
      <c r="E156" s="281" t="s">
        <v>302</v>
      </c>
      <c r="F156" s="155"/>
      <c r="G156" s="155"/>
      <c r="H156" s="155"/>
      <c r="I156" s="155"/>
      <c r="J156" s="282"/>
      <c r="K156" s="293"/>
      <c r="L156" s="292"/>
      <c r="M156" s="292"/>
      <c r="N156" s="292"/>
      <c r="O156" s="292"/>
      <c r="P156" s="292"/>
      <c r="Q156" s="292"/>
      <c r="R156" s="292"/>
      <c r="U156" s="284"/>
      <c r="V156" s="284"/>
      <c r="W156" s="284"/>
      <c r="X156" s="284"/>
      <c r="Y156" s="284"/>
      <c r="Z156" s="284"/>
      <c r="AA156" s="284"/>
      <c r="AB156" s="284"/>
      <c r="AC156" s="284"/>
      <c r="AD156" s="284"/>
      <c r="AE156" s="284"/>
      <c r="AF156" s="284"/>
      <c r="AG156" s="284"/>
    </row>
    <row r="157" spans="1:33" s="283" customFormat="1" ht="20.100000000000001" customHeight="1" x14ac:dyDescent="0.25">
      <c r="A157" s="199" t="s">
        <v>1251</v>
      </c>
      <c r="B157" s="199"/>
      <c r="C157" s="199"/>
      <c r="D157" s="199"/>
      <c r="E157" s="141" t="s">
        <v>1252</v>
      </c>
      <c r="F157" s="285"/>
      <c r="G157" s="285"/>
      <c r="H157" s="142"/>
      <c r="I157" s="142" t="s">
        <v>315</v>
      </c>
      <c r="J157" s="143" t="s">
        <v>86</v>
      </c>
      <c r="K157" s="293"/>
      <c r="L157" s="292"/>
      <c r="M157" s="292"/>
      <c r="N157" s="292"/>
      <c r="O157" s="292"/>
      <c r="P157" s="292"/>
      <c r="Q157" s="292"/>
      <c r="R157" s="292"/>
      <c r="U157" s="284"/>
      <c r="V157" s="284"/>
      <c r="W157" s="284"/>
      <c r="X157" s="284"/>
      <c r="Y157" s="284"/>
      <c r="Z157" s="284"/>
      <c r="AA157" s="284"/>
      <c r="AB157" s="284"/>
      <c r="AC157" s="284"/>
      <c r="AD157" s="284"/>
      <c r="AE157" s="284"/>
      <c r="AF157" s="284"/>
      <c r="AG157" s="284"/>
    </row>
    <row r="158" spans="1:33" s="283" customFormat="1" ht="20.100000000000001" customHeight="1" x14ac:dyDescent="0.25">
      <c r="A158" s="145" t="s">
        <v>1216</v>
      </c>
      <c r="B158" s="145"/>
      <c r="C158" s="145"/>
      <c r="D158" s="145"/>
      <c r="E158" s="261"/>
      <c r="F158" s="147"/>
      <c r="G158" s="271"/>
      <c r="H158" s="147"/>
      <c r="I158" s="147">
        <v>1</v>
      </c>
      <c r="J158" s="254">
        <f>I158</f>
        <v>1</v>
      </c>
      <c r="K158" s="293"/>
      <c r="L158" s="292"/>
      <c r="M158" s="292"/>
      <c r="N158" s="292"/>
      <c r="O158" s="292"/>
      <c r="P158" s="292"/>
      <c r="Q158" s="292"/>
      <c r="R158" s="292"/>
      <c r="U158" s="284"/>
      <c r="V158" s="284"/>
      <c r="W158" s="284"/>
      <c r="X158" s="284"/>
      <c r="Y158" s="284"/>
      <c r="Z158" s="284"/>
      <c r="AA158" s="284"/>
      <c r="AB158" s="284"/>
      <c r="AC158" s="284"/>
      <c r="AD158" s="284"/>
      <c r="AE158" s="284"/>
      <c r="AF158" s="284"/>
      <c r="AG158" s="284"/>
    </row>
    <row r="159" spans="1:33" s="283" customFormat="1" ht="20.100000000000001" customHeight="1" x14ac:dyDescent="0.25">
      <c r="A159" s="357"/>
      <c r="B159" s="357"/>
      <c r="C159" s="357"/>
      <c r="D159" s="357"/>
      <c r="E159" s="286"/>
      <c r="F159" s="287"/>
      <c r="G159" s="287"/>
      <c r="H159" s="287"/>
      <c r="I159" s="287"/>
      <c r="J159" s="163">
        <f>TRUNC(SUM(J158:J158),2)</f>
        <v>1</v>
      </c>
      <c r="K159" s="293"/>
      <c r="L159" s="292"/>
      <c r="M159" s="292"/>
      <c r="N159" s="292"/>
      <c r="O159" s="292"/>
      <c r="P159" s="292"/>
      <c r="Q159" s="292"/>
      <c r="R159" s="292"/>
      <c r="U159" s="284"/>
      <c r="V159" s="284"/>
      <c r="W159" s="284"/>
      <c r="X159" s="284"/>
      <c r="Y159" s="284"/>
      <c r="Z159" s="284"/>
      <c r="AA159" s="284"/>
      <c r="AB159" s="284"/>
      <c r="AC159" s="284"/>
      <c r="AD159" s="284"/>
      <c r="AE159" s="284"/>
      <c r="AF159" s="284"/>
      <c r="AG159" s="284"/>
    </row>
    <row r="160" spans="1:33" s="283" customFormat="1" ht="20.100000000000001" customHeight="1" x14ac:dyDescent="0.25">
      <c r="A160" s="199" t="s">
        <v>1253</v>
      </c>
      <c r="B160" s="199"/>
      <c r="C160" s="199"/>
      <c r="D160" s="199"/>
      <c r="E160" s="141" t="s">
        <v>1252</v>
      </c>
      <c r="F160" s="285"/>
      <c r="G160" s="285"/>
      <c r="H160" s="142"/>
      <c r="I160" s="142" t="s">
        <v>315</v>
      </c>
      <c r="J160" s="143" t="s">
        <v>86</v>
      </c>
      <c r="K160" s="293"/>
      <c r="L160" s="292"/>
      <c r="M160" s="292"/>
      <c r="N160" s="292"/>
      <c r="O160" s="292"/>
      <c r="P160" s="292"/>
      <c r="Q160" s="292"/>
      <c r="R160" s="292"/>
      <c r="U160" s="284"/>
      <c r="V160" s="284"/>
      <c r="W160" s="284"/>
      <c r="X160" s="284"/>
      <c r="Y160" s="284"/>
      <c r="Z160" s="284"/>
      <c r="AA160" s="284"/>
      <c r="AB160" s="284"/>
      <c r="AC160" s="284"/>
      <c r="AD160" s="284"/>
      <c r="AE160" s="284"/>
      <c r="AF160" s="284"/>
      <c r="AG160" s="284"/>
    </row>
    <row r="161" spans="1:33" s="283" customFormat="1" ht="20.100000000000001" customHeight="1" x14ac:dyDescent="0.25">
      <c r="A161" s="145" t="s">
        <v>1216</v>
      </c>
      <c r="B161" s="145"/>
      <c r="C161" s="145"/>
      <c r="D161" s="145"/>
      <c r="E161" s="261"/>
      <c r="F161" s="147"/>
      <c r="G161" s="271"/>
      <c r="H161" s="147"/>
      <c r="I161" s="147">
        <v>1</v>
      </c>
      <c r="J161" s="254">
        <f>I161</f>
        <v>1</v>
      </c>
      <c r="K161" s="293"/>
      <c r="L161" s="292"/>
      <c r="M161" s="292"/>
      <c r="N161" s="292"/>
      <c r="O161" s="292"/>
      <c r="P161" s="292"/>
      <c r="Q161" s="292"/>
      <c r="R161" s="292"/>
      <c r="U161" s="284"/>
      <c r="V161" s="284"/>
      <c r="W161" s="284"/>
      <c r="X161" s="284"/>
      <c r="Y161" s="284"/>
      <c r="Z161" s="284"/>
      <c r="AA161" s="284"/>
      <c r="AB161" s="284"/>
      <c r="AC161" s="284"/>
      <c r="AD161" s="284"/>
      <c r="AE161" s="284"/>
      <c r="AF161" s="284"/>
      <c r="AG161" s="284"/>
    </row>
    <row r="162" spans="1:33" s="283" customFormat="1" ht="20.100000000000001" customHeight="1" x14ac:dyDescent="0.25">
      <c r="A162" s="357"/>
      <c r="B162" s="357"/>
      <c r="C162" s="357"/>
      <c r="D162" s="357"/>
      <c r="E162" s="286"/>
      <c r="F162" s="287"/>
      <c r="G162" s="287"/>
      <c r="H162" s="287"/>
      <c r="I162" s="287"/>
      <c r="J162" s="163">
        <f>TRUNC(SUM(J161:J161),2)</f>
        <v>1</v>
      </c>
      <c r="K162" s="293"/>
      <c r="L162" s="292"/>
      <c r="M162" s="292"/>
      <c r="N162" s="292"/>
      <c r="O162" s="292"/>
      <c r="P162" s="292"/>
      <c r="Q162" s="292"/>
      <c r="R162" s="292"/>
      <c r="U162" s="284"/>
      <c r="V162" s="284"/>
      <c r="W162" s="284"/>
      <c r="X162" s="284"/>
      <c r="Y162" s="284"/>
      <c r="Z162" s="284"/>
      <c r="AA162" s="284"/>
      <c r="AB162" s="284"/>
      <c r="AC162" s="284"/>
      <c r="AD162" s="284"/>
      <c r="AE162" s="284"/>
      <c r="AF162" s="284"/>
      <c r="AG162" s="284"/>
    </row>
    <row r="163" spans="1:33" s="284" customFormat="1" ht="20.100000000000001" customHeight="1" x14ac:dyDescent="0.25">
      <c r="A163" s="199" t="s">
        <v>1254</v>
      </c>
      <c r="B163" s="199"/>
      <c r="C163" s="199"/>
      <c r="D163" s="199"/>
      <c r="E163" s="141"/>
      <c r="F163" s="142" t="s">
        <v>112</v>
      </c>
      <c r="G163" s="142"/>
      <c r="H163" s="142"/>
      <c r="I163" s="142" t="s">
        <v>315</v>
      </c>
      <c r="J163" s="143" t="s">
        <v>86</v>
      </c>
      <c r="K163" s="293"/>
      <c r="L163" s="292"/>
      <c r="M163" s="292"/>
      <c r="N163" s="292"/>
      <c r="O163" s="292"/>
      <c r="P163" s="292"/>
      <c r="Q163" s="292"/>
      <c r="R163" s="292"/>
    </row>
    <row r="164" spans="1:33" s="284" customFormat="1" ht="20.100000000000001" customHeight="1" x14ac:dyDescent="0.25">
      <c r="A164" s="263" t="s">
        <v>1255</v>
      </c>
      <c r="B164" s="263"/>
      <c r="C164" s="263"/>
      <c r="D164" s="263"/>
      <c r="E164" s="264"/>
      <c r="F164" s="200">
        <v>1</v>
      </c>
      <c r="G164" s="200"/>
      <c r="H164" s="200"/>
      <c r="I164" s="200"/>
      <c r="J164" s="288">
        <f>F164</f>
        <v>1</v>
      </c>
      <c r="K164" s="293"/>
      <c r="L164" s="292"/>
      <c r="M164" s="292"/>
      <c r="N164" s="292"/>
      <c r="O164" s="292"/>
      <c r="P164" s="292"/>
      <c r="Q164" s="292"/>
      <c r="R164" s="292"/>
    </row>
    <row r="165" spans="1:33" s="284" customFormat="1" ht="20.100000000000001" customHeight="1" x14ac:dyDescent="0.25">
      <c r="A165" s="263" t="s">
        <v>1256</v>
      </c>
      <c r="B165" s="263"/>
      <c r="C165" s="263"/>
      <c r="D165" s="263"/>
      <c r="E165" s="264"/>
      <c r="F165" s="200">
        <v>1</v>
      </c>
      <c r="G165" s="200"/>
      <c r="H165" s="200"/>
      <c r="I165" s="200"/>
      <c r="J165" s="288">
        <f>F165</f>
        <v>1</v>
      </c>
      <c r="K165" s="293"/>
      <c r="L165" s="292"/>
      <c r="M165" s="292"/>
      <c r="N165" s="292"/>
      <c r="O165" s="292"/>
      <c r="P165" s="292"/>
      <c r="Q165" s="292"/>
      <c r="R165" s="292"/>
    </row>
    <row r="166" spans="1:33" s="284" customFormat="1" ht="20.100000000000001" customHeight="1" x14ac:dyDescent="0.25">
      <c r="A166" s="263" t="s">
        <v>1257</v>
      </c>
      <c r="B166" s="263"/>
      <c r="C166" s="263"/>
      <c r="D166" s="263"/>
      <c r="E166" s="264"/>
      <c r="F166" s="200">
        <v>1</v>
      </c>
      <c r="G166" s="200"/>
      <c r="H166" s="200"/>
      <c r="I166" s="200"/>
      <c r="J166" s="288">
        <f>F166</f>
        <v>1</v>
      </c>
      <c r="K166" s="293"/>
      <c r="L166" s="292"/>
      <c r="M166" s="292"/>
      <c r="N166" s="292"/>
      <c r="O166" s="292"/>
      <c r="P166" s="292"/>
      <c r="Q166" s="292"/>
      <c r="R166" s="292"/>
    </row>
  </sheetData>
  <mergeCells count="144">
    <mergeCell ref="S1:AC1"/>
    <mergeCell ref="AD1:AH1"/>
    <mergeCell ref="A2:D2"/>
    <mergeCell ref="E2:J2"/>
    <mergeCell ref="A9:D9"/>
    <mergeCell ref="A12:D12"/>
    <mergeCell ref="E12:I12"/>
    <mergeCell ref="A22:D22"/>
    <mergeCell ref="E22:J22"/>
    <mergeCell ref="A23:D23"/>
    <mergeCell ref="A3:D3"/>
    <mergeCell ref="A4:D4"/>
    <mergeCell ref="E4:J4"/>
    <mergeCell ref="A5:D5"/>
    <mergeCell ref="A6:D6"/>
    <mergeCell ref="A8:D8"/>
    <mergeCell ref="E8:I8"/>
    <mergeCell ref="A16:D16"/>
    <mergeCell ref="A17:D17"/>
    <mergeCell ref="A18:D18"/>
    <mergeCell ref="A19:D19"/>
    <mergeCell ref="A20:D20"/>
    <mergeCell ref="A21:D21"/>
    <mergeCell ref="A26:D26"/>
    <mergeCell ref="E26:I26"/>
    <mergeCell ref="A13:D13"/>
    <mergeCell ref="E13:J13"/>
    <mergeCell ref="A14:D14"/>
    <mergeCell ref="A15:D15"/>
    <mergeCell ref="A36:D36"/>
    <mergeCell ref="A37:D37"/>
    <mergeCell ref="A38:D38"/>
    <mergeCell ref="A39:D39"/>
    <mergeCell ref="E39:J39"/>
    <mergeCell ref="A40:D40"/>
    <mergeCell ref="A28:D28"/>
    <mergeCell ref="E28:I28"/>
    <mergeCell ref="A29:D29"/>
    <mergeCell ref="A30:D30"/>
    <mergeCell ref="A35:D35"/>
    <mergeCell ref="E35:I35"/>
    <mergeCell ref="A54:D54"/>
    <mergeCell ref="E54:J54"/>
    <mergeCell ref="A55:D55"/>
    <mergeCell ref="A56:D56"/>
    <mergeCell ref="A57:D57"/>
    <mergeCell ref="A42:D42"/>
    <mergeCell ref="E42:I42"/>
    <mergeCell ref="A62:D62"/>
    <mergeCell ref="E62:J62"/>
    <mergeCell ref="A69:D69"/>
    <mergeCell ref="A72:D72"/>
    <mergeCell ref="E72:I72"/>
    <mergeCell ref="A73:D73"/>
    <mergeCell ref="A76:D76"/>
    <mergeCell ref="E76:I76"/>
    <mergeCell ref="A58:D58"/>
    <mergeCell ref="E58:I58"/>
    <mergeCell ref="A61:D61"/>
    <mergeCell ref="E61:I61"/>
    <mergeCell ref="A68:D68"/>
    <mergeCell ref="E68:J68"/>
    <mergeCell ref="A67:D67"/>
    <mergeCell ref="A63:D63"/>
    <mergeCell ref="A64:D64"/>
    <mergeCell ref="E84:I84"/>
    <mergeCell ref="A85:B85"/>
    <mergeCell ref="A89:D89"/>
    <mergeCell ref="E89:I89"/>
    <mergeCell ref="A90:B90"/>
    <mergeCell ref="A77:D77"/>
    <mergeCell ref="A79:D79"/>
    <mergeCell ref="E79:I79"/>
    <mergeCell ref="A80:D80"/>
    <mergeCell ref="E80:J80"/>
    <mergeCell ref="A81:B81"/>
    <mergeCell ref="A114:D114"/>
    <mergeCell ref="A116:D116"/>
    <mergeCell ref="E116:I116"/>
    <mergeCell ref="A103:B103"/>
    <mergeCell ref="A107:D107"/>
    <mergeCell ref="E107:I107"/>
    <mergeCell ref="A108:D108"/>
    <mergeCell ref="A110:D110"/>
    <mergeCell ref="E110:I110"/>
    <mergeCell ref="E53:I53"/>
    <mergeCell ref="A43:D43"/>
    <mergeCell ref="E43:J43"/>
    <mergeCell ref="A44:D44"/>
    <mergeCell ref="A45:D45"/>
    <mergeCell ref="A47:D47"/>
    <mergeCell ref="E47:I47"/>
    <mergeCell ref="A111:D111"/>
    <mergeCell ref="A113:D113"/>
    <mergeCell ref="E113:I113"/>
    <mergeCell ref="A98:D98"/>
    <mergeCell ref="E98:I98"/>
    <mergeCell ref="A99:D99"/>
    <mergeCell ref="A101:D101"/>
    <mergeCell ref="E101:I101"/>
    <mergeCell ref="A102:D102"/>
    <mergeCell ref="E102:J102"/>
    <mergeCell ref="A92:D92"/>
    <mergeCell ref="E92:I92"/>
    <mergeCell ref="A93:D93"/>
    <mergeCell ref="A95:D95"/>
    <mergeCell ref="E95:I95"/>
    <mergeCell ref="A96:B96"/>
    <mergeCell ref="A84:D84"/>
    <mergeCell ref="A155:D155"/>
    <mergeCell ref="E155:J155"/>
    <mergeCell ref="A156:D156"/>
    <mergeCell ref="A159:D159"/>
    <mergeCell ref="A162:D162"/>
    <mergeCell ref="A127:B127"/>
    <mergeCell ref="A129:B129"/>
    <mergeCell ref="A131:B131"/>
    <mergeCell ref="A133:B133"/>
    <mergeCell ref="A136:B136"/>
    <mergeCell ref="A141:D141"/>
    <mergeCell ref="A149:D149"/>
    <mergeCell ref="A152:D152"/>
    <mergeCell ref="E152:I152"/>
    <mergeCell ref="A153:D153"/>
    <mergeCell ref="A154:D154"/>
    <mergeCell ref="A1:J1"/>
    <mergeCell ref="A144:D144"/>
    <mergeCell ref="E144:J144"/>
    <mergeCell ref="A145:D145"/>
    <mergeCell ref="A146:D146"/>
    <mergeCell ref="A148:D148"/>
    <mergeCell ref="E148:I148"/>
    <mergeCell ref="A143:D143"/>
    <mergeCell ref="A117:D117"/>
    <mergeCell ref="E117:J117"/>
    <mergeCell ref="A118:B118"/>
    <mergeCell ref="A121:B121"/>
    <mergeCell ref="A123:B123"/>
    <mergeCell ref="A125:B125"/>
    <mergeCell ref="A48:D48"/>
    <mergeCell ref="A50:D50"/>
    <mergeCell ref="E50:I50"/>
    <mergeCell ref="A51:D51"/>
    <mergeCell ref="A53:D53"/>
  </mergeCells>
  <pageMargins left="0.25" right="0.25"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workbookViewId="0">
      <selection activeCell="G10" sqref="G10"/>
    </sheetView>
  </sheetViews>
  <sheetFormatPr defaultRowHeight="15" x14ac:dyDescent="0.25"/>
  <cols>
    <col min="1" max="1" width="7" bestFit="1" customWidth="1"/>
    <col min="2" max="2" width="5.125" bestFit="1" customWidth="1"/>
    <col min="3" max="3" width="8.625" bestFit="1" customWidth="1"/>
    <col min="4" max="4" width="50.125" bestFit="1" customWidth="1"/>
    <col min="5" max="5" width="9" style="2"/>
    <col min="256" max="256" width="7" bestFit="1" customWidth="1"/>
    <col min="257" max="257" width="5.125" bestFit="1" customWidth="1"/>
    <col min="258" max="258" width="9.375" bestFit="1" customWidth="1"/>
    <col min="259" max="259" width="9.25" bestFit="1" customWidth="1"/>
    <col min="260" max="260" width="50.125" bestFit="1" customWidth="1"/>
    <col min="512" max="512" width="7" bestFit="1" customWidth="1"/>
    <col min="513" max="513" width="5.125" bestFit="1" customWidth="1"/>
    <col min="514" max="514" width="9.375" bestFit="1" customWidth="1"/>
    <col min="515" max="515" width="9.25" bestFit="1" customWidth="1"/>
    <col min="516" max="516" width="50.125" bestFit="1" customWidth="1"/>
    <col min="768" max="768" width="7" bestFit="1" customWidth="1"/>
    <col min="769" max="769" width="5.125" bestFit="1" customWidth="1"/>
    <col min="770" max="770" width="9.375" bestFit="1" customWidth="1"/>
    <col min="771" max="771" width="9.25" bestFit="1" customWidth="1"/>
    <col min="772" max="772" width="50.125" bestFit="1" customWidth="1"/>
    <col min="1024" max="1024" width="7" bestFit="1" customWidth="1"/>
    <col min="1025" max="1025" width="5.125" bestFit="1" customWidth="1"/>
    <col min="1026" max="1026" width="9.375" bestFit="1" customWidth="1"/>
    <col min="1027" max="1027" width="9.25" bestFit="1" customWidth="1"/>
    <col min="1028" max="1028" width="50.125" bestFit="1" customWidth="1"/>
    <col min="1280" max="1280" width="7" bestFit="1" customWidth="1"/>
    <col min="1281" max="1281" width="5.125" bestFit="1" customWidth="1"/>
    <col min="1282" max="1282" width="9.375" bestFit="1" customWidth="1"/>
    <col min="1283" max="1283" width="9.25" bestFit="1" customWidth="1"/>
    <col min="1284" max="1284" width="50.125" bestFit="1" customWidth="1"/>
    <col min="1536" max="1536" width="7" bestFit="1" customWidth="1"/>
    <col min="1537" max="1537" width="5.125" bestFit="1" customWidth="1"/>
    <col min="1538" max="1538" width="9.375" bestFit="1" customWidth="1"/>
    <col min="1539" max="1539" width="9.25" bestFit="1" customWidth="1"/>
    <col min="1540" max="1540" width="50.125" bestFit="1" customWidth="1"/>
    <col min="1792" max="1792" width="7" bestFit="1" customWidth="1"/>
    <col min="1793" max="1793" width="5.125" bestFit="1" customWidth="1"/>
    <col min="1794" max="1794" width="9.375" bestFit="1" customWidth="1"/>
    <col min="1795" max="1795" width="9.25" bestFit="1" customWidth="1"/>
    <col min="1796" max="1796" width="50.125" bestFit="1" customWidth="1"/>
    <col min="2048" max="2048" width="7" bestFit="1" customWidth="1"/>
    <col min="2049" max="2049" width="5.125" bestFit="1" customWidth="1"/>
    <col min="2050" max="2050" width="9.375" bestFit="1" customWidth="1"/>
    <col min="2051" max="2051" width="9.25" bestFit="1" customWidth="1"/>
    <col min="2052" max="2052" width="50.125" bestFit="1" customWidth="1"/>
    <col min="2304" max="2304" width="7" bestFit="1" customWidth="1"/>
    <col min="2305" max="2305" width="5.125" bestFit="1" customWidth="1"/>
    <col min="2306" max="2306" width="9.375" bestFit="1" customWidth="1"/>
    <col min="2307" max="2307" width="9.25" bestFit="1" customWidth="1"/>
    <col min="2308" max="2308" width="50.125" bestFit="1" customWidth="1"/>
    <col min="2560" max="2560" width="7" bestFit="1" customWidth="1"/>
    <col min="2561" max="2561" width="5.125" bestFit="1" customWidth="1"/>
    <col min="2562" max="2562" width="9.375" bestFit="1" customWidth="1"/>
    <col min="2563" max="2563" width="9.25" bestFit="1" customWidth="1"/>
    <col min="2564" max="2564" width="50.125" bestFit="1" customWidth="1"/>
    <col min="2816" max="2816" width="7" bestFit="1" customWidth="1"/>
    <col min="2817" max="2817" width="5.125" bestFit="1" customWidth="1"/>
    <col min="2818" max="2818" width="9.375" bestFit="1" customWidth="1"/>
    <col min="2819" max="2819" width="9.25" bestFit="1" customWidth="1"/>
    <col min="2820" max="2820" width="50.125" bestFit="1" customWidth="1"/>
    <col min="3072" max="3072" width="7" bestFit="1" customWidth="1"/>
    <col min="3073" max="3073" width="5.125" bestFit="1" customWidth="1"/>
    <col min="3074" max="3074" width="9.375" bestFit="1" customWidth="1"/>
    <col min="3075" max="3075" width="9.25" bestFit="1" customWidth="1"/>
    <col min="3076" max="3076" width="50.125" bestFit="1" customWidth="1"/>
    <col min="3328" max="3328" width="7" bestFit="1" customWidth="1"/>
    <col min="3329" max="3329" width="5.125" bestFit="1" customWidth="1"/>
    <col min="3330" max="3330" width="9.375" bestFit="1" customWidth="1"/>
    <col min="3331" max="3331" width="9.25" bestFit="1" customWidth="1"/>
    <col min="3332" max="3332" width="50.125" bestFit="1" customWidth="1"/>
    <col min="3584" max="3584" width="7" bestFit="1" customWidth="1"/>
    <col min="3585" max="3585" width="5.125" bestFit="1" customWidth="1"/>
    <col min="3586" max="3586" width="9.375" bestFit="1" customWidth="1"/>
    <col min="3587" max="3587" width="9.25" bestFit="1" customWidth="1"/>
    <col min="3588" max="3588" width="50.125" bestFit="1" customWidth="1"/>
    <col min="3840" max="3840" width="7" bestFit="1" customWidth="1"/>
    <col min="3841" max="3841" width="5.125" bestFit="1" customWidth="1"/>
    <col min="3842" max="3842" width="9.375" bestFit="1" customWidth="1"/>
    <col min="3843" max="3843" width="9.25" bestFit="1" customWidth="1"/>
    <col min="3844" max="3844" width="50.125" bestFit="1" customWidth="1"/>
    <col min="4096" max="4096" width="7" bestFit="1" customWidth="1"/>
    <col min="4097" max="4097" width="5.125" bestFit="1" customWidth="1"/>
    <col min="4098" max="4098" width="9.375" bestFit="1" customWidth="1"/>
    <col min="4099" max="4099" width="9.25" bestFit="1" customWidth="1"/>
    <col min="4100" max="4100" width="50.125" bestFit="1" customWidth="1"/>
    <col min="4352" max="4352" width="7" bestFit="1" customWidth="1"/>
    <col min="4353" max="4353" width="5.125" bestFit="1" customWidth="1"/>
    <col min="4354" max="4354" width="9.375" bestFit="1" customWidth="1"/>
    <col min="4355" max="4355" width="9.25" bestFit="1" customWidth="1"/>
    <col min="4356" max="4356" width="50.125" bestFit="1" customWidth="1"/>
    <col min="4608" max="4608" width="7" bestFit="1" customWidth="1"/>
    <col min="4609" max="4609" width="5.125" bestFit="1" customWidth="1"/>
    <col min="4610" max="4610" width="9.375" bestFit="1" customWidth="1"/>
    <col min="4611" max="4611" width="9.25" bestFit="1" customWidth="1"/>
    <col min="4612" max="4612" width="50.125" bestFit="1" customWidth="1"/>
    <col min="4864" max="4864" width="7" bestFit="1" customWidth="1"/>
    <col min="4865" max="4865" width="5.125" bestFit="1" customWidth="1"/>
    <col min="4866" max="4866" width="9.375" bestFit="1" customWidth="1"/>
    <col min="4867" max="4867" width="9.25" bestFit="1" customWidth="1"/>
    <col min="4868" max="4868" width="50.125" bestFit="1" customWidth="1"/>
    <col min="5120" max="5120" width="7" bestFit="1" customWidth="1"/>
    <col min="5121" max="5121" width="5.125" bestFit="1" customWidth="1"/>
    <col min="5122" max="5122" width="9.375" bestFit="1" customWidth="1"/>
    <col min="5123" max="5123" width="9.25" bestFit="1" customWidth="1"/>
    <col min="5124" max="5124" width="50.125" bestFit="1" customWidth="1"/>
    <col min="5376" max="5376" width="7" bestFit="1" customWidth="1"/>
    <col min="5377" max="5377" width="5.125" bestFit="1" customWidth="1"/>
    <col min="5378" max="5378" width="9.375" bestFit="1" customWidth="1"/>
    <col min="5379" max="5379" width="9.25" bestFit="1" customWidth="1"/>
    <col min="5380" max="5380" width="50.125" bestFit="1" customWidth="1"/>
    <col min="5632" max="5632" width="7" bestFit="1" customWidth="1"/>
    <col min="5633" max="5633" width="5.125" bestFit="1" customWidth="1"/>
    <col min="5634" max="5634" width="9.375" bestFit="1" customWidth="1"/>
    <col min="5635" max="5635" width="9.25" bestFit="1" customWidth="1"/>
    <col min="5636" max="5636" width="50.125" bestFit="1" customWidth="1"/>
    <col min="5888" max="5888" width="7" bestFit="1" customWidth="1"/>
    <col min="5889" max="5889" width="5.125" bestFit="1" customWidth="1"/>
    <col min="5890" max="5890" width="9.375" bestFit="1" customWidth="1"/>
    <col min="5891" max="5891" width="9.25" bestFit="1" customWidth="1"/>
    <col min="5892" max="5892" width="50.125" bestFit="1" customWidth="1"/>
    <col min="6144" max="6144" width="7" bestFit="1" customWidth="1"/>
    <col min="6145" max="6145" width="5.125" bestFit="1" customWidth="1"/>
    <col min="6146" max="6146" width="9.375" bestFit="1" customWidth="1"/>
    <col min="6147" max="6147" width="9.25" bestFit="1" customWidth="1"/>
    <col min="6148" max="6148" width="50.125" bestFit="1" customWidth="1"/>
    <col min="6400" max="6400" width="7" bestFit="1" customWidth="1"/>
    <col min="6401" max="6401" width="5.125" bestFit="1" customWidth="1"/>
    <col min="6402" max="6402" width="9.375" bestFit="1" customWidth="1"/>
    <col min="6403" max="6403" width="9.25" bestFit="1" customWidth="1"/>
    <col min="6404" max="6404" width="50.125" bestFit="1" customWidth="1"/>
    <col min="6656" max="6656" width="7" bestFit="1" customWidth="1"/>
    <col min="6657" max="6657" width="5.125" bestFit="1" customWidth="1"/>
    <col min="6658" max="6658" width="9.375" bestFit="1" customWidth="1"/>
    <col min="6659" max="6659" width="9.25" bestFit="1" customWidth="1"/>
    <col min="6660" max="6660" width="50.125" bestFit="1" customWidth="1"/>
    <col min="6912" max="6912" width="7" bestFit="1" customWidth="1"/>
    <col min="6913" max="6913" width="5.125" bestFit="1" customWidth="1"/>
    <col min="6914" max="6914" width="9.375" bestFit="1" customWidth="1"/>
    <col min="6915" max="6915" width="9.25" bestFit="1" customWidth="1"/>
    <col min="6916" max="6916" width="50.125" bestFit="1" customWidth="1"/>
    <col min="7168" max="7168" width="7" bestFit="1" customWidth="1"/>
    <col min="7169" max="7169" width="5.125" bestFit="1" customWidth="1"/>
    <col min="7170" max="7170" width="9.375" bestFit="1" customWidth="1"/>
    <col min="7171" max="7171" width="9.25" bestFit="1" customWidth="1"/>
    <col min="7172" max="7172" width="50.125" bestFit="1" customWidth="1"/>
    <col min="7424" max="7424" width="7" bestFit="1" customWidth="1"/>
    <col min="7425" max="7425" width="5.125" bestFit="1" customWidth="1"/>
    <col min="7426" max="7426" width="9.375" bestFit="1" customWidth="1"/>
    <col min="7427" max="7427" width="9.25" bestFit="1" customWidth="1"/>
    <col min="7428" max="7428" width="50.125" bestFit="1" customWidth="1"/>
    <col min="7680" max="7680" width="7" bestFit="1" customWidth="1"/>
    <col min="7681" max="7681" width="5.125" bestFit="1" customWidth="1"/>
    <col min="7682" max="7682" width="9.375" bestFit="1" customWidth="1"/>
    <col min="7683" max="7683" width="9.25" bestFit="1" customWidth="1"/>
    <col min="7684" max="7684" width="50.125" bestFit="1" customWidth="1"/>
    <col min="7936" max="7936" width="7" bestFit="1" customWidth="1"/>
    <col min="7937" max="7937" width="5.125" bestFit="1" customWidth="1"/>
    <col min="7938" max="7938" width="9.375" bestFit="1" customWidth="1"/>
    <col min="7939" max="7939" width="9.25" bestFit="1" customWidth="1"/>
    <col min="7940" max="7940" width="50.125" bestFit="1" customWidth="1"/>
    <col min="8192" max="8192" width="7" bestFit="1" customWidth="1"/>
    <col min="8193" max="8193" width="5.125" bestFit="1" customWidth="1"/>
    <col min="8194" max="8194" width="9.375" bestFit="1" customWidth="1"/>
    <col min="8195" max="8195" width="9.25" bestFit="1" customWidth="1"/>
    <col min="8196" max="8196" width="50.125" bestFit="1" customWidth="1"/>
    <col min="8448" max="8448" width="7" bestFit="1" customWidth="1"/>
    <col min="8449" max="8449" width="5.125" bestFit="1" customWidth="1"/>
    <col min="8450" max="8450" width="9.375" bestFit="1" customWidth="1"/>
    <col min="8451" max="8451" width="9.25" bestFit="1" customWidth="1"/>
    <col min="8452" max="8452" width="50.125" bestFit="1" customWidth="1"/>
    <col min="8704" max="8704" width="7" bestFit="1" customWidth="1"/>
    <col min="8705" max="8705" width="5.125" bestFit="1" customWidth="1"/>
    <col min="8706" max="8706" width="9.375" bestFit="1" customWidth="1"/>
    <col min="8707" max="8707" width="9.25" bestFit="1" customWidth="1"/>
    <col min="8708" max="8708" width="50.125" bestFit="1" customWidth="1"/>
    <col min="8960" max="8960" width="7" bestFit="1" customWidth="1"/>
    <col min="8961" max="8961" width="5.125" bestFit="1" customWidth="1"/>
    <col min="8962" max="8962" width="9.375" bestFit="1" customWidth="1"/>
    <col min="8963" max="8963" width="9.25" bestFit="1" customWidth="1"/>
    <col min="8964" max="8964" width="50.125" bestFit="1" customWidth="1"/>
    <col min="9216" max="9216" width="7" bestFit="1" customWidth="1"/>
    <col min="9217" max="9217" width="5.125" bestFit="1" customWidth="1"/>
    <col min="9218" max="9218" width="9.375" bestFit="1" customWidth="1"/>
    <col min="9219" max="9219" width="9.25" bestFit="1" customWidth="1"/>
    <col min="9220" max="9220" width="50.125" bestFit="1" customWidth="1"/>
    <col min="9472" max="9472" width="7" bestFit="1" customWidth="1"/>
    <col min="9473" max="9473" width="5.125" bestFit="1" customWidth="1"/>
    <col min="9474" max="9474" width="9.375" bestFit="1" customWidth="1"/>
    <col min="9475" max="9475" width="9.25" bestFit="1" customWidth="1"/>
    <col min="9476" max="9476" width="50.125" bestFit="1" customWidth="1"/>
    <col min="9728" max="9728" width="7" bestFit="1" customWidth="1"/>
    <col min="9729" max="9729" width="5.125" bestFit="1" customWidth="1"/>
    <col min="9730" max="9730" width="9.375" bestFit="1" customWidth="1"/>
    <col min="9731" max="9731" width="9.25" bestFit="1" customWidth="1"/>
    <col min="9732" max="9732" width="50.125" bestFit="1" customWidth="1"/>
    <col min="9984" max="9984" width="7" bestFit="1" customWidth="1"/>
    <col min="9985" max="9985" width="5.125" bestFit="1" customWidth="1"/>
    <col min="9986" max="9986" width="9.375" bestFit="1" customWidth="1"/>
    <col min="9987" max="9987" width="9.25" bestFit="1" customWidth="1"/>
    <col min="9988" max="9988" width="50.125" bestFit="1" customWidth="1"/>
    <col min="10240" max="10240" width="7" bestFit="1" customWidth="1"/>
    <col min="10241" max="10241" width="5.125" bestFit="1" customWidth="1"/>
    <col min="10242" max="10242" width="9.375" bestFit="1" customWidth="1"/>
    <col min="10243" max="10243" width="9.25" bestFit="1" customWidth="1"/>
    <col min="10244" max="10244" width="50.125" bestFit="1" customWidth="1"/>
    <col min="10496" max="10496" width="7" bestFit="1" customWidth="1"/>
    <col min="10497" max="10497" width="5.125" bestFit="1" customWidth="1"/>
    <col min="10498" max="10498" width="9.375" bestFit="1" customWidth="1"/>
    <col min="10499" max="10499" width="9.25" bestFit="1" customWidth="1"/>
    <col min="10500" max="10500" width="50.125" bestFit="1" customWidth="1"/>
    <col min="10752" max="10752" width="7" bestFit="1" customWidth="1"/>
    <col min="10753" max="10753" width="5.125" bestFit="1" customWidth="1"/>
    <col min="10754" max="10754" width="9.375" bestFit="1" customWidth="1"/>
    <col min="10755" max="10755" width="9.25" bestFit="1" customWidth="1"/>
    <col min="10756" max="10756" width="50.125" bestFit="1" customWidth="1"/>
    <col min="11008" max="11008" width="7" bestFit="1" customWidth="1"/>
    <col min="11009" max="11009" width="5.125" bestFit="1" customWidth="1"/>
    <col min="11010" max="11010" width="9.375" bestFit="1" customWidth="1"/>
    <col min="11011" max="11011" width="9.25" bestFit="1" customWidth="1"/>
    <col min="11012" max="11012" width="50.125" bestFit="1" customWidth="1"/>
    <col min="11264" max="11264" width="7" bestFit="1" customWidth="1"/>
    <col min="11265" max="11265" width="5.125" bestFit="1" customWidth="1"/>
    <col min="11266" max="11266" width="9.375" bestFit="1" customWidth="1"/>
    <col min="11267" max="11267" width="9.25" bestFit="1" customWidth="1"/>
    <col min="11268" max="11268" width="50.125" bestFit="1" customWidth="1"/>
    <col min="11520" max="11520" width="7" bestFit="1" customWidth="1"/>
    <col min="11521" max="11521" width="5.125" bestFit="1" customWidth="1"/>
    <col min="11522" max="11522" width="9.375" bestFit="1" customWidth="1"/>
    <col min="11523" max="11523" width="9.25" bestFit="1" customWidth="1"/>
    <col min="11524" max="11524" width="50.125" bestFit="1" customWidth="1"/>
    <col min="11776" max="11776" width="7" bestFit="1" customWidth="1"/>
    <col min="11777" max="11777" width="5.125" bestFit="1" customWidth="1"/>
    <col min="11778" max="11778" width="9.375" bestFit="1" customWidth="1"/>
    <col min="11779" max="11779" width="9.25" bestFit="1" customWidth="1"/>
    <col min="11780" max="11780" width="50.125" bestFit="1" customWidth="1"/>
    <col min="12032" max="12032" width="7" bestFit="1" customWidth="1"/>
    <col min="12033" max="12033" width="5.125" bestFit="1" customWidth="1"/>
    <col min="12034" max="12034" width="9.375" bestFit="1" customWidth="1"/>
    <col min="12035" max="12035" width="9.25" bestFit="1" customWidth="1"/>
    <col min="12036" max="12036" width="50.125" bestFit="1" customWidth="1"/>
    <col min="12288" max="12288" width="7" bestFit="1" customWidth="1"/>
    <col min="12289" max="12289" width="5.125" bestFit="1" customWidth="1"/>
    <col min="12290" max="12290" width="9.375" bestFit="1" customWidth="1"/>
    <col min="12291" max="12291" width="9.25" bestFit="1" customWidth="1"/>
    <col min="12292" max="12292" width="50.125" bestFit="1" customWidth="1"/>
    <col min="12544" max="12544" width="7" bestFit="1" customWidth="1"/>
    <col min="12545" max="12545" width="5.125" bestFit="1" customWidth="1"/>
    <col min="12546" max="12546" width="9.375" bestFit="1" customWidth="1"/>
    <col min="12547" max="12547" width="9.25" bestFit="1" customWidth="1"/>
    <col min="12548" max="12548" width="50.125" bestFit="1" customWidth="1"/>
    <col min="12800" max="12800" width="7" bestFit="1" customWidth="1"/>
    <col min="12801" max="12801" width="5.125" bestFit="1" customWidth="1"/>
    <col min="12802" max="12802" width="9.375" bestFit="1" customWidth="1"/>
    <col min="12803" max="12803" width="9.25" bestFit="1" customWidth="1"/>
    <col min="12804" max="12804" width="50.125" bestFit="1" customWidth="1"/>
    <col min="13056" max="13056" width="7" bestFit="1" customWidth="1"/>
    <col min="13057" max="13057" width="5.125" bestFit="1" customWidth="1"/>
    <col min="13058" max="13058" width="9.375" bestFit="1" customWidth="1"/>
    <col min="13059" max="13059" width="9.25" bestFit="1" customWidth="1"/>
    <col min="13060" max="13060" width="50.125" bestFit="1" customWidth="1"/>
    <col min="13312" max="13312" width="7" bestFit="1" customWidth="1"/>
    <col min="13313" max="13313" width="5.125" bestFit="1" customWidth="1"/>
    <col min="13314" max="13314" width="9.375" bestFit="1" customWidth="1"/>
    <col min="13315" max="13315" width="9.25" bestFit="1" customWidth="1"/>
    <col min="13316" max="13316" width="50.125" bestFit="1" customWidth="1"/>
    <col min="13568" max="13568" width="7" bestFit="1" customWidth="1"/>
    <col min="13569" max="13569" width="5.125" bestFit="1" customWidth="1"/>
    <col min="13570" max="13570" width="9.375" bestFit="1" customWidth="1"/>
    <col min="13571" max="13571" width="9.25" bestFit="1" customWidth="1"/>
    <col min="13572" max="13572" width="50.125" bestFit="1" customWidth="1"/>
    <col min="13824" max="13824" width="7" bestFit="1" customWidth="1"/>
    <col min="13825" max="13825" width="5.125" bestFit="1" customWidth="1"/>
    <col min="13826" max="13826" width="9.375" bestFit="1" customWidth="1"/>
    <col min="13827" max="13827" width="9.25" bestFit="1" customWidth="1"/>
    <col min="13828" max="13828" width="50.125" bestFit="1" customWidth="1"/>
    <col min="14080" max="14080" width="7" bestFit="1" customWidth="1"/>
    <col min="14081" max="14081" width="5.125" bestFit="1" customWidth="1"/>
    <col min="14082" max="14082" width="9.375" bestFit="1" customWidth="1"/>
    <col min="14083" max="14083" width="9.25" bestFit="1" customWidth="1"/>
    <col min="14084" max="14084" width="50.125" bestFit="1" customWidth="1"/>
    <col min="14336" max="14336" width="7" bestFit="1" customWidth="1"/>
    <col min="14337" max="14337" width="5.125" bestFit="1" customWidth="1"/>
    <col min="14338" max="14338" width="9.375" bestFit="1" customWidth="1"/>
    <col min="14339" max="14339" width="9.25" bestFit="1" customWidth="1"/>
    <col min="14340" max="14340" width="50.125" bestFit="1" customWidth="1"/>
    <col min="14592" max="14592" width="7" bestFit="1" customWidth="1"/>
    <col min="14593" max="14593" width="5.125" bestFit="1" customWidth="1"/>
    <col min="14594" max="14594" width="9.375" bestFit="1" customWidth="1"/>
    <col min="14595" max="14595" width="9.25" bestFit="1" customWidth="1"/>
    <col min="14596" max="14596" width="50.125" bestFit="1" customWidth="1"/>
    <col min="14848" max="14848" width="7" bestFit="1" customWidth="1"/>
    <col min="14849" max="14849" width="5.125" bestFit="1" customWidth="1"/>
    <col min="14850" max="14850" width="9.375" bestFit="1" customWidth="1"/>
    <col min="14851" max="14851" width="9.25" bestFit="1" customWidth="1"/>
    <col min="14852" max="14852" width="50.125" bestFit="1" customWidth="1"/>
    <col min="15104" max="15104" width="7" bestFit="1" customWidth="1"/>
    <col min="15105" max="15105" width="5.125" bestFit="1" customWidth="1"/>
    <col min="15106" max="15106" width="9.375" bestFit="1" customWidth="1"/>
    <col min="15107" max="15107" width="9.25" bestFit="1" customWidth="1"/>
    <col min="15108" max="15108" width="50.125" bestFit="1" customWidth="1"/>
    <col min="15360" max="15360" width="7" bestFit="1" customWidth="1"/>
    <col min="15361" max="15361" width="5.125" bestFit="1" customWidth="1"/>
    <col min="15362" max="15362" width="9.375" bestFit="1" customWidth="1"/>
    <col min="15363" max="15363" width="9.25" bestFit="1" customWidth="1"/>
    <col min="15364" max="15364" width="50.125" bestFit="1" customWidth="1"/>
    <col min="15616" max="15616" width="7" bestFit="1" customWidth="1"/>
    <col min="15617" max="15617" width="5.125" bestFit="1" customWidth="1"/>
    <col min="15618" max="15618" width="9.375" bestFit="1" customWidth="1"/>
    <col min="15619" max="15619" width="9.25" bestFit="1" customWidth="1"/>
    <col min="15620" max="15620" width="50.125" bestFit="1" customWidth="1"/>
    <col min="15872" max="15872" width="7" bestFit="1" customWidth="1"/>
    <col min="15873" max="15873" width="5.125" bestFit="1" customWidth="1"/>
    <col min="15874" max="15874" width="9.375" bestFit="1" customWidth="1"/>
    <col min="15875" max="15875" width="9.25" bestFit="1" customWidth="1"/>
    <col min="15876" max="15876" width="50.125" bestFit="1" customWidth="1"/>
    <col min="16128" max="16128" width="7" bestFit="1" customWidth="1"/>
    <col min="16129" max="16129" width="5.125" bestFit="1" customWidth="1"/>
    <col min="16130" max="16130" width="9.375" bestFit="1" customWidth="1"/>
    <col min="16131" max="16131" width="9.25" bestFit="1" customWidth="1"/>
    <col min="16132" max="16132" width="50.125" bestFit="1" customWidth="1"/>
  </cols>
  <sheetData>
    <row r="2" spans="1:4" x14ac:dyDescent="0.25">
      <c r="A2" s="374"/>
      <c r="B2" s="374"/>
      <c r="C2" s="374"/>
      <c r="D2" s="374"/>
    </row>
    <row r="3" spans="1:4" ht="15.75" thickBot="1" x14ac:dyDescent="0.3"/>
    <row r="4" spans="1:4" x14ac:dyDescent="0.25">
      <c r="A4" s="294" t="s">
        <v>1263</v>
      </c>
      <c r="B4" s="294" t="s">
        <v>1264</v>
      </c>
      <c r="C4" s="294" t="s">
        <v>1265</v>
      </c>
      <c r="D4" s="294" t="s">
        <v>64</v>
      </c>
    </row>
    <row r="5" spans="1:4" x14ac:dyDescent="0.25">
      <c r="A5" s="295">
        <v>89.98</v>
      </c>
      <c r="B5" s="295" t="s">
        <v>250</v>
      </c>
      <c r="C5" s="295" t="s">
        <v>1266</v>
      </c>
      <c r="D5" s="295" t="s">
        <v>1267</v>
      </c>
    </row>
    <row r="6" spans="1:4" x14ac:dyDescent="0.25">
      <c r="A6" s="295">
        <v>3</v>
      </c>
      <c r="B6" s="295" t="s">
        <v>250</v>
      </c>
      <c r="C6" s="295" t="s">
        <v>1268</v>
      </c>
      <c r="D6" s="295" t="s">
        <v>1267</v>
      </c>
    </row>
    <row r="7" spans="1:4" x14ac:dyDescent="0.25">
      <c r="A7" s="295">
        <v>9.8800000000000008</v>
      </c>
      <c r="B7" s="295" t="s">
        <v>250</v>
      </c>
      <c r="C7" s="295" t="s">
        <v>1268</v>
      </c>
      <c r="D7" s="295" t="s">
        <v>1269</v>
      </c>
    </row>
    <row r="8" spans="1:4" x14ac:dyDescent="0.25">
      <c r="A8" s="295">
        <v>323.19</v>
      </c>
      <c r="B8" s="295" t="s">
        <v>250</v>
      </c>
      <c r="C8" s="295" t="s">
        <v>1266</v>
      </c>
      <c r="D8" s="295" t="s">
        <v>1270</v>
      </c>
    </row>
    <row r="9" spans="1:4" ht="15.75" thickBot="1" x14ac:dyDescent="0.3">
      <c r="A9" s="295">
        <v>89</v>
      </c>
      <c r="B9" s="295" t="s">
        <v>1271</v>
      </c>
      <c r="C9" s="295"/>
      <c r="D9" s="295" t="s">
        <v>1272</v>
      </c>
    </row>
    <row r="10" spans="1:4" ht="15.75" thickBot="1" x14ac:dyDescent="0.3">
      <c r="A10" s="296">
        <v>3</v>
      </c>
      <c r="B10" s="296" t="s">
        <v>1271</v>
      </c>
      <c r="C10" s="296"/>
      <c r="D10" s="296" t="s">
        <v>1273</v>
      </c>
    </row>
    <row r="11" spans="1:4" ht="15.75" thickBot="1" x14ac:dyDescent="0.3">
      <c r="A11" s="296">
        <v>33</v>
      </c>
      <c r="B11" s="296" t="s">
        <v>1271</v>
      </c>
      <c r="C11" s="296"/>
      <c r="D11" s="296" t="s">
        <v>1274</v>
      </c>
    </row>
    <row r="12" spans="1:4" ht="15.75" thickBot="1" x14ac:dyDescent="0.3">
      <c r="A12" s="296">
        <v>8</v>
      </c>
      <c r="B12" s="296" t="s">
        <v>1271</v>
      </c>
      <c r="C12" s="296"/>
      <c r="D12" s="296" t="s">
        <v>1275</v>
      </c>
    </row>
    <row r="13" spans="1:4" x14ac:dyDescent="0.25">
      <c r="A13" s="295">
        <v>320</v>
      </c>
      <c r="B13" s="295" t="s">
        <v>250</v>
      </c>
      <c r="C13" s="295" t="s">
        <v>1276</v>
      </c>
      <c r="D13" s="296" t="s">
        <v>1277</v>
      </c>
    </row>
    <row r="14" spans="1:4" x14ac:dyDescent="0.25">
      <c r="A14" s="295">
        <v>1024</v>
      </c>
      <c r="B14" s="295" t="s">
        <v>250</v>
      </c>
      <c r="C14" s="295" t="s">
        <v>1278</v>
      </c>
      <c r="D14" s="295" t="s">
        <v>1277</v>
      </c>
    </row>
    <row r="15" spans="1:4" x14ac:dyDescent="0.25">
      <c r="A15" s="295">
        <v>50</v>
      </c>
      <c r="B15" s="297" t="s">
        <v>250</v>
      </c>
      <c r="C15" s="297" t="s">
        <v>1279</v>
      </c>
      <c r="D15" s="295" t="s">
        <v>1280</v>
      </c>
    </row>
    <row r="16" spans="1:4" x14ac:dyDescent="0.25">
      <c r="A16" s="295">
        <v>1</v>
      </c>
      <c r="B16" s="295" t="s">
        <v>1271</v>
      </c>
      <c r="C16" s="295"/>
      <c r="D16" s="295" t="s">
        <v>1281</v>
      </c>
    </row>
    <row r="17" spans="1:4" x14ac:dyDescent="0.25">
      <c r="A17" s="295">
        <v>1</v>
      </c>
      <c r="B17" s="295" t="s">
        <v>1271</v>
      </c>
      <c r="C17" s="295"/>
      <c r="D17" s="295" t="s">
        <v>1282</v>
      </c>
    </row>
    <row r="18" spans="1:4" x14ac:dyDescent="0.25">
      <c r="A18" s="295">
        <v>7</v>
      </c>
      <c r="B18" s="295" t="s">
        <v>1271</v>
      </c>
      <c r="C18" s="295"/>
      <c r="D18" s="295" t="s">
        <v>1283</v>
      </c>
    </row>
    <row r="19" spans="1:4" x14ac:dyDescent="0.25">
      <c r="A19" s="295">
        <v>2</v>
      </c>
      <c r="B19" s="295" t="s">
        <v>1271</v>
      </c>
      <c r="C19" s="295"/>
      <c r="D19" s="295" t="s">
        <v>1284</v>
      </c>
    </row>
    <row r="20" spans="1:4" x14ac:dyDescent="0.25">
      <c r="A20" s="295">
        <v>1</v>
      </c>
      <c r="B20" s="295" t="s">
        <v>1271</v>
      </c>
      <c r="C20" s="295"/>
      <c r="D20" s="295" t="s">
        <v>1285</v>
      </c>
    </row>
    <row r="21" spans="1:4" x14ac:dyDescent="0.25">
      <c r="A21" s="295">
        <v>1</v>
      </c>
      <c r="B21" s="295" t="s">
        <v>1271</v>
      </c>
      <c r="C21" s="295"/>
      <c r="D21" s="295" t="s">
        <v>1286</v>
      </c>
    </row>
    <row r="22" spans="1:4" x14ac:dyDescent="0.25">
      <c r="A22" s="295">
        <v>89</v>
      </c>
      <c r="B22" s="295" t="s">
        <v>1271</v>
      </c>
      <c r="C22" s="295"/>
      <c r="D22" s="295" t="s">
        <v>1287</v>
      </c>
    </row>
    <row r="23" spans="1:4" x14ac:dyDescent="0.25">
      <c r="A23" s="295">
        <v>2</v>
      </c>
      <c r="B23" s="295" t="s">
        <v>1271</v>
      </c>
      <c r="C23" s="295"/>
      <c r="D23" s="295" t="s">
        <v>1288</v>
      </c>
    </row>
    <row r="24" spans="1:4" x14ac:dyDescent="0.25">
      <c r="A24" s="295">
        <v>8</v>
      </c>
      <c r="B24" s="295" t="s">
        <v>1271</v>
      </c>
      <c r="C24" s="295"/>
      <c r="D24" s="295" t="s">
        <v>1289</v>
      </c>
    </row>
    <row r="25" spans="1:4" x14ac:dyDescent="0.25">
      <c r="A25" s="295">
        <v>2</v>
      </c>
      <c r="B25" s="295" t="s">
        <v>1271</v>
      </c>
      <c r="C25" s="295"/>
      <c r="D25" s="295" t="s">
        <v>1290</v>
      </c>
    </row>
    <row r="26" spans="1:4" ht="15.75" thickBot="1" x14ac:dyDescent="0.3">
      <c r="A26" s="298">
        <v>1</v>
      </c>
      <c r="B26" s="298" t="s">
        <v>1271</v>
      </c>
      <c r="C26" s="298"/>
      <c r="D26" s="298" t="s">
        <v>1291</v>
      </c>
    </row>
    <row r="27" spans="1:4" x14ac:dyDescent="0.25">
      <c r="A27" s="295">
        <v>2</v>
      </c>
      <c r="B27" s="295" t="s">
        <v>1271</v>
      </c>
      <c r="C27" s="295"/>
      <c r="D27" s="295" t="s">
        <v>1292</v>
      </c>
    </row>
    <row r="28" spans="1:4" ht="15.75" thickBot="1" x14ac:dyDescent="0.3">
      <c r="A28" s="298">
        <v>31</v>
      </c>
      <c r="B28" s="298" t="s">
        <v>1271</v>
      </c>
      <c r="C28" s="298"/>
      <c r="D28" s="298" t="s">
        <v>1293</v>
      </c>
    </row>
    <row r="29" spans="1:4" x14ac:dyDescent="0.25">
      <c r="A29" s="295">
        <v>2</v>
      </c>
      <c r="B29" s="295" t="s">
        <v>1271</v>
      </c>
      <c r="C29" s="295"/>
      <c r="D29" s="295" t="s">
        <v>1294</v>
      </c>
    </row>
  </sheetData>
  <mergeCells count="1">
    <mergeCell ref="A2:D2"/>
  </mergeCells>
  <pageMargins left="0.511811024" right="0.511811024" top="0.78740157499999996" bottom="0.78740157499999996" header="0.31496062000000002" footer="0.31496062000000002"/>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rgb="FFFF0000"/>
  </sheetPr>
  <dimension ref="A1:M22"/>
  <sheetViews>
    <sheetView view="pageBreakPreview" zoomScale="60" zoomScaleNormal="100" workbookViewId="0">
      <selection activeCell="J41" sqref="J41"/>
    </sheetView>
  </sheetViews>
  <sheetFormatPr defaultColWidth="8.875" defaultRowHeight="15" x14ac:dyDescent="0.25"/>
  <cols>
    <col min="1" max="1" width="55.75" style="444" customWidth="1"/>
    <col min="2" max="2" width="7.875" style="452" customWidth="1"/>
    <col min="3" max="3" width="7.875" style="444" customWidth="1"/>
    <col min="4" max="11" width="8.875" style="444"/>
    <col min="12" max="12" width="27.125" style="444" bestFit="1" customWidth="1"/>
    <col min="13" max="256" width="8.875" style="444"/>
    <col min="257" max="257" width="55.75" style="444" customWidth="1"/>
    <col min="258" max="259" width="7.875" style="444" customWidth="1"/>
    <col min="260" max="267" width="8.875" style="444"/>
    <col min="268" max="268" width="27.125" style="444" bestFit="1" customWidth="1"/>
    <col min="269" max="512" width="8.875" style="444"/>
    <col min="513" max="513" width="55.75" style="444" customWidth="1"/>
    <col min="514" max="515" width="7.875" style="444" customWidth="1"/>
    <col min="516" max="523" width="8.875" style="444"/>
    <col min="524" max="524" width="27.125" style="444" bestFit="1" customWidth="1"/>
    <col min="525" max="768" width="8.875" style="444"/>
    <col min="769" max="769" width="55.75" style="444" customWidth="1"/>
    <col min="770" max="771" width="7.875" style="444" customWidth="1"/>
    <col min="772" max="779" width="8.875" style="444"/>
    <col min="780" max="780" width="27.125" style="444" bestFit="1" customWidth="1"/>
    <col min="781" max="1024" width="8.875" style="444"/>
    <col min="1025" max="1025" width="55.75" style="444" customWidth="1"/>
    <col min="1026" max="1027" width="7.875" style="444" customWidth="1"/>
    <col min="1028" max="1035" width="8.875" style="444"/>
    <col min="1036" max="1036" width="27.125" style="444" bestFit="1" customWidth="1"/>
    <col min="1037" max="1280" width="8.875" style="444"/>
    <col min="1281" max="1281" width="55.75" style="444" customWidth="1"/>
    <col min="1282" max="1283" width="7.875" style="444" customWidth="1"/>
    <col min="1284" max="1291" width="8.875" style="444"/>
    <col min="1292" max="1292" width="27.125" style="444" bestFit="1" customWidth="1"/>
    <col min="1293" max="1536" width="8.875" style="444"/>
    <col min="1537" max="1537" width="55.75" style="444" customWidth="1"/>
    <col min="1538" max="1539" width="7.875" style="444" customWidth="1"/>
    <col min="1540" max="1547" width="8.875" style="444"/>
    <col min="1548" max="1548" width="27.125" style="444" bestFit="1" customWidth="1"/>
    <col min="1549" max="1792" width="8.875" style="444"/>
    <col min="1793" max="1793" width="55.75" style="444" customWidth="1"/>
    <col min="1794" max="1795" width="7.875" style="444" customWidth="1"/>
    <col min="1796" max="1803" width="8.875" style="444"/>
    <col min="1804" max="1804" width="27.125" style="444" bestFit="1" customWidth="1"/>
    <col min="1805" max="2048" width="8.875" style="444"/>
    <col min="2049" max="2049" width="55.75" style="444" customWidth="1"/>
    <col min="2050" max="2051" width="7.875" style="444" customWidth="1"/>
    <col min="2052" max="2059" width="8.875" style="444"/>
    <col min="2060" max="2060" width="27.125" style="444" bestFit="1" customWidth="1"/>
    <col min="2061" max="2304" width="8.875" style="444"/>
    <col min="2305" max="2305" width="55.75" style="444" customWidth="1"/>
    <col min="2306" max="2307" width="7.875" style="444" customWidth="1"/>
    <col min="2308" max="2315" width="8.875" style="444"/>
    <col min="2316" max="2316" width="27.125" style="444" bestFit="1" customWidth="1"/>
    <col min="2317" max="2560" width="8.875" style="444"/>
    <col min="2561" max="2561" width="55.75" style="444" customWidth="1"/>
    <col min="2562" max="2563" width="7.875" style="444" customWidth="1"/>
    <col min="2564" max="2571" width="8.875" style="444"/>
    <col min="2572" max="2572" width="27.125" style="444" bestFit="1" customWidth="1"/>
    <col min="2573" max="2816" width="8.875" style="444"/>
    <col min="2817" max="2817" width="55.75" style="444" customWidth="1"/>
    <col min="2818" max="2819" width="7.875" style="444" customWidth="1"/>
    <col min="2820" max="2827" width="8.875" style="444"/>
    <col min="2828" max="2828" width="27.125" style="444" bestFit="1" customWidth="1"/>
    <col min="2829" max="3072" width="8.875" style="444"/>
    <col min="3073" max="3073" width="55.75" style="444" customWidth="1"/>
    <col min="3074" max="3075" width="7.875" style="444" customWidth="1"/>
    <col min="3076" max="3083" width="8.875" style="444"/>
    <col min="3084" max="3084" width="27.125" style="444" bestFit="1" customWidth="1"/>
    <col min="3085" max="3328" width="8.875" style="444"/>
    <col min="3329" max="3329" width="55.75" style="444" customWidth="1"/>
    <col min="3330" max="3331" width="7.875" style="444" customWidth="1"/>
    <col min="3332" max="3339" width="8.875" style="444"/>
    <col min="3340" max="3340" width="27.125" style="444" bestFit="1" customWidth="1"/>
    <col min="3341" max="3584" width="8.875" style="444"/>
    <col min="3585" max="3585" width="55.75" style="444" customWidth="1"/>
    <col min="3586" max="3587" width="7.875" style="444" customWidth="1"/>
    <col min="3588" max="3595" width="8.875" style="444"/>
    <col min="3596" max="3596" width="27.125" style="444" bestFit="1" customWidth="1"/>
    <col min="3597" max="3840" width="8.875" style="444"/>
    <col min="3841" max="3841" width="55.75" style="444" customWidth="1"/>
    <col min="3842" max="3843" width="7.875" style="444" customWidth="1"/>
    <col min="3844" max="3851" width="8.875" style="444"/>
    <col min="3852" max="3852" width="27.125" style="444" bestFit="1" customWidth="1"/>
    <col min="3853" max="4096" width="8.875" style="444"/>
    <col min="4097" max="4097" width="55.75" style="444" customWidth="1"/>
    <col min="4098" max="4099" width="7.875" style="444" customWidth="1"/>
    <col min="4100" max="4107" width="8.875" style="444"/>
    <col min="4108" max="4108" width="27.125" style="444" bestFit="1" customWidth="1"/>
    <col min="4109" max="4352" width="8.875" style="444"/>
    <col min="4353" max="4353" width="55.75" style="444" customWidth="1"/>
    <col min="4354" max="4355" width="7.875" style="444" customWidth="1"/>
    <col min="4356" max="4363" width="8.875" style="444"/>
    <col min="4364" max="4364" width="27.125" style="444" bestFit="1" customWidth="1"/>
    <col min="4365" max="4608" width="8.875" style="444"/>
    <col min="4609" max="4609" width="55.75" style="444" customWidth="1"/>
    <col min="4610" max="4611" width="7.875" style="444" customWidth="1"/>
    <col min="4612" max="4619" width="8.875" style="444"/>
    <col min="4620" max="4620" width="27.125" style="444" bestFit="1" customWidth="1"/>
    <col min="4621" max="4864" width="8.875" style="444"/>
    <col min="4865" max="4865" width="55.75" style="444" customWidth="1"/>
    <col min="4866" max="4867" width="7.875" style="444" customWidth="1"/>
    <col min="4868" max="4875" width="8.875" style="444"/>
    <col min="4876" max="4876" width="27.125" style="444" bestFit="1" customWidth="1"/>
    <col min="4877" max="5120" width="8.875" style="444"/>
    <col min="5121" max="5121" width="55.75" style="444" customWidth="1"/>
    <col min="5122" max="5123" width="7.875" style="444" customWidth="1"/>
    <col min="5124" max="5131" width="8.875" style="444"/>
    <col min="5132" max="5132" width="27.125" style="444" bestFit="1" customWidth="1"/>
    <col min="5133" max="5376" width="8.875" style="444"/>
    <col min="5377" max="5377" width="55.75" style="444" customWidth="1"/>
    <col min="5378" max="5379" width="7.875" style="444" customWidth="1"/>
    <col min="5380" max="5387" width="8.875" style="444"/>
    <col min="5388" max="5388" width="27.125" style="444" bestFit="1" customWidth="1"/>
    <col min="5389" max="5632" width="8.875" style="444"/>
    <col min="5633" max="5633" width="55.75" style="444" customWidth="1"/>
    <col min="5634" max="5635" width="7.875" style="444" customWidth="1"/>
    <col min="5636" max="5643" width="8.875" style="444"/>
    <col min="5644" max="5644" width="27.125" style="444" bestFit="1" customWidth="1"/>
    <col min="5645" max="5888" width="8.875" style="444"/>
    <col min="5889" max="5889" width="55.75" style="444" customWidth="1"/>
    <col min="5890" max="5891" width="7.875" style="444" customWidth="1"/>
    <col min="5892" max="5899" width="8.875" style="444"/>
    <col min="5900" max="5900" width="27.125" style="444" bestFit="1" customWidth="1"/>
    <col min="5901" max="6144" width="8.875" style="444"/>
    <col min="6145" max="6145" width="55.75" style="444" customWidth="1"/>
    <col min="6146" max="6147" width="7.875" style="444" customWidth="1"/>
    <col min="6148" max="6155" width="8.875" style="444"/>
    <col min="6156" max="6156" width="27.125" style="444" bestFit="1" customWidth="1"/>
    <col min="6157" max="6400" width="8.875" style="444"/>
    <col min="6401" max="6401" width="55.75" style="444" customWidth="1"/>
    <col min="6402" max="6403" width="7.875" style="444" customWidth="1"/>
    <col min="6404" max="6411" width="8.875" style="444"/>
    <col min="6412" max="6412" width="27.125" style="444" bestFit="1" customWidth="1"/>
    <col min="6413" max="6656" width="8.875" style="444"/>
    <col min="6657" max="6657" width="55.75" style="444" customWidth="1"/>
    <col min="6658" max="6659" width="7.875" style="444" customWidth="1"/>
    <col min="6660" max="6667" width="8.875" style="444"/>
    <col min="6668" max="6668" width="27.125" style="444" bestFit="1" customWidth="1"/>
    <col min="6669" max="6912" width="8.875" style="444"/>
    <col min="6913" max="6913" width="55.75" style="444" customWidth="1"/>
    <col min="6914" max="6915" width="7.875" style="444" customWidth="1"/>
    <col min="6916" max="6923" width="8.875" style="444"/>
    <col min="6924" max="6924" width="27.125" style="444" bestFit="1" customWidth="1"/>
    <col min="6925" max="7168" width="8.875" style="444"/>
    <col min="7169" max="7169" width="55.75" style="444" customWidth="1"/>
    <col min="7170" max="7171" width="7.875" style="444" customWidth="1"/>
    <col min="7172" max="7179" width="8.875" style="444"/>
    <col min="7180" max="7180" width="27.125" style="444" bestFit="1" customWidth="1"/>
    <col min="7181" max="7424" width="8.875" style="444"/>
    <col min="7425" max="7425" width="55.75" style="444" customWidth="1"/>
    <col min="7426" max="7427" width="7.875" style="444" customWidth="1"/>
    <col min="7428" max="7435" width="8.875" style="444"/>
    <col min="7436" max="7436" width="27.125" style="444" bestFit="1" customWidth="1"/>
    <col min="7437" max="7680" width="8.875" style="444"/>
    <col min="7681" max="7681" width="55.75" style="444" customWidth="1"/>
    <col min="7682" max="7683" width="7.875" style="444" customWidth="1"/>
    <col min="7684" max="7691" width="8.875" style="444"/>
    <col min="7692" max="7692" width="27.125" style="444" bestFit="1" customWidth="1"/>
    <col min="7693" max="7936" width="8.875" style="444"/>
    <col min="7937" max="7937" width="55.75" style="444" customWidth="1"/>
    <col min="7938" max="7939" width="7.875" style="444" customWidth="1"/>
    <col min="7940" max="7947" width="8.875" style="444"/>
    <col min="7948" max="7948" width="27.125" style="444" bestFit="1" customWidth="1"/>
    <col min="7949" max="8192" width="8.875" style="444"/>
    <col min="8193" max="8193" width="55.75" style="444" customWidth="1"/>
    <col min="8194" max="8195" width="7.875" style="444" customWidth="1"/>
    <col min="8196" max="8203" width="8.875" style="444"/>
    <col min="8204" max="8204" width="27.125" style="444" bestFit="1" customWidth="1"/>
    <col min="8205" max="8448" width="8.875" style="444"/>
    <col min="8449" max="8449" width="55.75" style="444" customWidth="1"/>
    <col min="8450" max="8451" width="7.875" style="444" customWidth="1"/>
    <col min="8452" max="8459" width="8.875" style="444"/>
    <col min="8460" max="8460" width="27.125" style="444" bestFit="1" customWidth="1"/>
    <col min="8461" max="8704" width="8.875" style="444"/>
    <col min="8705" max="8705" width="55.75" style="444" customWidth="1"/>
    <col min="8706" max="8707" width="7.875" style="444" customWidth="1"/>
    <col min="8708" max="8715" width="8.875" style="444"/>
    <col min="8716" max="8716" width="27.125" style="444" bestFit="1" customWidth="1"/>
    <col min="8717" max="8960" width="8.875" style="444"/>
    <col min="8961" max="8961" width="55.75" style="444" customWidth="1"/>
    <col min="8962" max="8963" width="7.875" style="444" customWidth="1"/>
    <col min="8964" max="8971" width="8.875" style="444"/>
    <col min="8972" max="8972" width="27.125" style="444" bestFit="1" customWidth="1"/>
    <col min="8973" max="9216" width="8.875" style="444"/>
    <col min="9217" max="9217" width="55.75" style="444" customWidth="1"/>
    <col min="9218" max="9219" width="7.875" style="444" customWidth="1"/>
    <col min="9220" max="9227" width="8.875" style="444"/>
    <col min="9228" max="9228" width="27.125" style="444" bestFit="1" customWidth="1"/>
    <col min="9229" max="9472" width="8.875" style="444"/>
    <col min="9473" max="9473" width="55.75" style="444" customWidth="1"/>
    <col min="9474" max="9475" width="7.875" style="444" customWidth="1"/>
    <col min="9476" max="9483" width="8.875" style="444"/>
    <col min="9484" max="9484" width="27.125" style="444" bestFit="1" customWidth="1"/>
    <col min="9485" max="9728" width="8.875" style="444"/>
    <col min="9729" max="9729" width="55.75" style="444" customWidth="1"/>
    <col min="9730" max="9731" width="7.875" style="444" customWidth="1"/>
    <col min="9732" max="9739" width="8.875" style="444"/>
    <col min="9740" max="9740" width="27.125" style="444" bestFit="1" customWidth="1"/>
    <col min="9741" max="9984" width="8.875" style="444"/>
    <col min="9985" max="9985" width="55.75" style="444" customWidth="1"/>
    <col min="9986" max="9987" width="7.875" style="444" customWidth="1"/>
    <col min="9988" max="9995" width="8.875" style="444"/>
    <col min="9996" max="9996" width="27.125" style="444" bestFit="1" customWidth="1"/>
    <col min="9997" max="10240" width="8.875" style="444"/>
    <col min="10241" max="10241" width="55.75" style="444" customWidth="1"/>
    <col min="10242" max="10243" width="7.875" style="444" customWidth="1"/>
    <col min="10244" max="10251" width="8.875" style="444"/>
    <col min="10252" max="10252" width="27.125" style="444" bestFit="1" customWidth="1"/>
    <col min="10253" max="10496" width="8.875" style="444"/>
    <col min="10497" max="10497" width="55.75" style="444" customWidth="1"/>
    <col min="10498" max="10499" width="7.875" style="444" customWidth="1"/>
    <col min="10500" max="10507" width="8.875" style="444"/>
    <col min="10508" max="10508" width="27.125" style="444" bestFit="1" customWidth="1"/>
    <col min="10509" max="10752" width="8.875" style="444"/>
    <col min="10753" max="10753" width="55.75" style="444" customWidth="1"/>
    <col min="10754" max="10755" width="7.875" style="444" customWidth="1"/>
    <col min="10756" max="10763" width="8.875" style="444"/>
    <col min="10764" max="10764" width="27.125" style="444" bestFit="1" customWidth="1"/>
    <col min="10765" max="11008" width="8.875" style="444"/>
    <col min="11009" max="11009" width="55.75" style="444" customWidth="1"/>
    <col min="11010" max="11011" width="7.875" style="444" customWidth="1"/>
    <col min="11012" max="11019" width="8.875" style="444"/>
    <col min="11020" max="11020" width="27.125" style="444" bestFit="1" customWidth="1"/>
    <col min="11021" max="11264" width="8.875" style="444"/>
    <col min="11265" max="11265" width="55.75" style="444" customWidth="1"/>
    <col min="11266" max="11267" width="7.875" style="444" customWidth="1"/>
    <col min="11268" max="11275" width="8.875" style="444"/>
    <col min="11276" max="11276" width="27.125" style="444" bestFit="1" customWidth="1"/>
    <col min="11277" max="11520" width="8.875" style="444"/>
    <col min="11521" max="11521" width="55.75" style="444" customWidth="1"/>
    <col min="11522" max="11523" width="7.875" style="444" customWidth="1"/>
    <col min="11524" max="11531" width="8.875" style="444"/>
    <col min="11532" max="11532" width="27.125" style="444" bestFit="1" customWidth="1"/>
    <col min="11533" max="11776" width="8.875" style="444"/>
    <col min="11777" max="11777" width="55.75" style="444" customWidth="1"/>
    <col min="11778" max="11779" width="7.875" style="444" customWidth="1"/>
    <col min="11780" max="11787" width="8.875" style="444"/>
    <col min="11788" max="11788" width="27.125" style="444" bestFit="1" customWidth="1"/>
    <col min="11789" max="12032" width="8.875" style="444"/>
    <col min="12033" max="12033" width="55.75" style="444" customWidth="1"/>
    <col min="12034" max="12035" width="7.875" style="444" customWidth="1"/>
    <col min="12036" max="12043" width="8.875" style="444"/>
    <col min="12044" max="12044" width="27.125" style="444" bestFit="1" customWidth="1"/>
    <col min="12045" max="12288" width="8.875" style="444"/>
    <col min="12289" max="12289" width="55.75" style="444" customWidth="1"/>
    <col min="12290" max="12291" width="7.875" style="444" customWidth="1"/>
    <col min="12292" max="12299" width="8.875" style="444"/>
    <col min="12300" max="12300" width="27.125" style="444" bestFit="1" customWidth="1"/>
    <col min="12301" max="12544" width="8.875" style="444"/>
    <col min="12545" max="12545" width="55.75" style="444" customWidth="1"/>
    <col min="12546" max="12547" width="7.875" style="444" customWidth="1"/>
    <col min="12548" max="12555" width="8.875" style="444"/>
    <col min="12556" max="12556" width="27.125" style="444" bestFit="1" customWidth="1"/>
    <col min="12557" max="12800" width="8.875" style="444"/>
    <col min="12801" max="12801" width="55.75" style="444" customWidth="1"/>
    <col min="12802" max="12803" width="7.875" style="444" customWidth="1"/>
    <col min="12804" max="12811" width="8.875" style="444"/>
    <col min="12812" max="12812" width="27.125" style="444" bestFit="1" customWidth="1"/>
    <col min="12813" max="13056" width="8.875" style="444"/>
    <col min="13057" max="13057" width="55.75" style="444" customWidth="1"/>
    <col min="13058" max="13059" width="7.875" style="444" customWidth="1"/>
    <col min="13060" max="13067" width="8.875" style="444"/>
    <col min="13068" max="13068" width="27.125" style="444" bestFit="1" customWidth="1"/>
    <col min="13069" max="13312" width="8.875" style="444"/>
    <col min="13313" max="13313" width="55.75" style="444" customWidth="1"/>
    <col min="13314" max="13315" width="7.875" style="444" customWidth="1"/>
    <col min="13316" max="13323" width="8.875" style="444"/>
    <col min="13324" max="13324" width="27.125" style="444" bestFit="1" customWidth="1"/>
    <col min="13325" max="13568" width="8.875" style="444"/>
    <col min="13569" max="13569" width="55.75" style="444" customWidth="1"/>
    <col min="13570" max="13571" width="7.875" style="444" customWidth="1"/>
    <col min="13572" max="13579" width="8.875" style="444"/>
    <col min="13580" max="13580" width="27.125" style="444" bestFit="1" customWidth="1"/>
    <col min="13581" max="13824" width="8.875" style="444"/>
    <col min="13825" max="13825" width="55.75" style="444" customWidth="1"/>
    <col min="13826" max="13827" width="7.875" style="444" customWidth="1"/>
    <col min="13828" max="13835" width="8.875" style="444"/>
    <col min="13836" max="13836" width="27.125" style="444" bestFit="1" customWidth="1"/>
    <col min="13837" max="14080" width="8.875" style="444"/>
    <col min="14081" max="14081" width="55.75" style="444" customWidth="1"/>
    <col min="14082" max="14083" width="7.875" style="444" customWidth="1"/>
    <col min="14084" max="14091" width="8.875" style="444"/>
    <col min="14092" max="14092" width="27.125" style="444" bestFit="1" customWidth="1"/>
    <col min="14093" max="14336" width="8.875" style="444"/>
    <col min="14337" max="14337" width="55.75" style="444" customWidth="1"/>
    <col min="14338" max="14339" width="7.875" style="444" customWidth="1"/>
    <col min="14340" max="14347" width="8.875" style="444"/>
    <col min="14348" max="14348" width="27.125" style="444" bestFit="1" customWidth="1"/>
    <col min="14349" max="14592" width="8.875" style="444"/>
    <col min="14593" max="14593" width="55.75" style="444" customWidth="1"/>
    <col min="14594" max="14595" width="7.875" style="444" customWidth="1"/>
    <col min="14596" max="14603" width="8.875" style="444"/>
    <col min="14604" max="14604" width="27.125" style="444" bestFit="1" customWidth="1"/>
    <col min="14605" max="14848" width="8.875" style="444"/>
    <col min="14849" max="14849" width="55.75" style="444" customWidth="1"/>
    <col min="14850" max="14851" width="7.875" style="444" customWidth="1"/>
    <col min="14852" max="14859" width="8.875" style="444"/>
    <col min="14860" max="14860" width="27.125" style="444" bestFit="1" customWidth="1"/>
    <col min="14861" max="15104" width="8.875" style="444"/>
    <col min="15105" max="15105" width="55.75" style="444" customWidth="1"/>
    <col min="15106" max="15107" width="7.875" style="444" customWidth="1"/>
    <col min="15108" max="15115" width="8.875" style="444"/>
    <col min="15116" max="15116" width="27.125" style="444" bestFit="1" customWidth="1"/>
    <col min="15117" max="15360" width="8.875" style="444"/>
    <col min="15361" max="15361" width="55.75" style="444" customWidth="1"/>
    <col min="15362" max="15363" width="7.875" style="444" customWidth="1"/>
    <col min="15364" max="15371" width="8.875" style="444"/>
    <col min="15372" max="15372" width="27.125" style="444" bestFit="1" customWidth="1"/>
    <col min="15373" max="15616" width="8.875" style="444"/>
    <col min="15617" max="15617" width="55.75" style="444" customWidth="1"/>
    <col min="15618" max="15619" width="7.875" style="444" customWidth="1"/>
    <col min="15620" max="15627" width="8.875" style="444"/>
    <col min="15628" max="15628" width="27.125" style="444" bestFit="1" customWidth="1"/>
    <col min="15629" max="15872" width="8.875" style="444"/>
    <col min="15873" max="15873" width="55.75" style="444" customWidth="1"/>
    <col min="15874" max="15875" width="7.875" style="444" customWidth="1"/>
    <col min="15876" max="15883" width="8.875" style="444"/>
    <col min="15884" max="15884" width="27.125" style="444" bestFit="1" customWidth="1"/>
    <col min="15885" max="16128" width="8.875" style="444"/>
    <col min="16129" max="16129" width="55.75" style="444" customWidth="1"/>
    <col min="16130" max="16131" width="7.875" style="444" customWidth="1"/>
    <col min="16132" max="16139" width="8.875" style="444"/>
    <col min="16140" max="16140" width="27.125" style="444" bestFit="1" customWidth="1"/>
    <col min="16141" max="16384" width="8.875" style="444"/>
  </cols>
  <sheetData>
    <row r="1" spans="1:13" ht="30.75" thickBot="1" x14ac:dyDescent="0.3">
      <c r="A1" s="441" t="s">
        <v>1325</v>
      </c>
      <c r="B1" s="442"/>
      <c r="C1" s="443"/>
    </row>
    <row r="2" spans="1:13" ht="37.15" customHeight="1" x14ac:dyDescent="0.25">
      <c r="A2" s="445" t="s">
        <v>1326</v>
      </c>
      <c r="B2" s="446"/>
      <c r="C2" s="447"/>
    </row>
    <row r="3" spans="1:13" ht="17.25" x14ac:dyDescent="0.25">
      <c r="A3" s="448" t="s">
        <v>1327</v>
      </c>
      <c r="B3" s="449"/>
      <c r="C3" s="450" t="s">
        <v>247</v>
      </c>
      <c r="D3" s="453"/>
      <c r="E3" s="453"/>
      <c r="F3" s="453"/>
      <c r="G3" s="453"/>
      <c r="H3" s="453"/>
      <c r="I3" s="453"/>
      <c r="J3" s="453"/>
      <c r="K3" s="453"/>
      <c r="L3" s="453"/>
      <c r="M3" s="453"/>
    </row>
    <row r="4" spans="1:13" ht="30" x14ac:dyDescent="0.25">
      <c r="A4" s="451" t="s">
        <v>1328</v>
      </c>
      <c r="B4" s="457">
        <v>97.05</v>
      </c>
      <c r="C4" s="458" t="s">
        <v>250</v>
      </c>
      <c r="D4" s="453"/>
      <c r="E4" s="453"/>
      <c r="F4" s="453"/>
      <c r="G4" s="453"/>
      <c r="H4" s="453"/>
      <c r="I4" s="453"/>
      <c r="J4" s="453"/>
      <c r="K4" s="453"/>
      <c r="L4" s="453"/>
      <c r="M4" s="453"/>
    </row>
    <row r="5" spans="1:13" x14ac:dyDescent="0.25">
      <c r="A5" s="451" t="s">
        <v>1329</v>
      </c>
      <c r="B5" s="457">
        <v>91.5</v>
      </c>
      <c r="C5" s="458" t="s">
        <v>1330</v>
      </c>
      <c r="D5" s="453"/>
      <c r="E5" s="453"/>
      <c r="F5" s="453"/>
      <c r="G5" s="453"/>
      <c r="H5" s="453"/>
      <c r="I5" s="453"/>
      <c r="J5" s="453"/>
      <c r="K5" s="453"/>
      <c r="L5" s="453"/>
      <c r="M5" s="453"/>
    </row>
    <row r="6" spans="1:13" x14ac:dyDescent="0.25">
      <c r="A6" s="451" t="s">
        <v>1331</v>
      </c>
      <c r="B6" s="457">
        <v>234.63</v>
      </c>
      <c r="C6" s="458" t="s">
        <v>1330</v>
      </c>
      <c r="D6" s="453"/>
      <c r="E6" s="453"/>
      <c r="F6" s="453"/>
      <c r="G6" s="453"/>
      <c r="H6" s="453"/>
      <c r="I6" s="453"/>
      <c r="J6" s="453"/>
      <c r="K6" s="453"/>
      <c r="L6" s="453"/>
      <c r="M6" s="453"/>
    </row>
    <row r="7" spans="1:13" ht="30" x14ac:dyDescent="0.25">
      <c r="A7" s="451" t="s">
        <v>1332</v>
      </c>
      <c r="B7" s="457">
        <v>16.3</v>
      </c>
      <c r="C7" s="458" t="s">
        <v>40</v>
      </c>
      <c r="D7" s="453"/>
      <c r="E7" s="453"/>
      <c r="F7" s="453"/>
      <c r="G7" s="453"/>
      <c r="H7" s="453"/>
      <c r="I7" s="453"/>
      <c r="J7" s="453"/>
      <c r="K7" s="453"/>
      <c r="L7" s="453"/>
      <c r="M7" s="453"/>
    </row>
    <row r="8" spans="1:13" x14ac:dyDescent="0.25">
      <c r="A8" s="451" t="s">
        <v>1333</v>
      </c>
      <c r="B8" s="457">
        <v>36.229999999999997</v>
      </c>
      <c r="C8" s="458" t="s">
        <v>39</v>
      </c>
      <c r="D8" s="453"/>
      <c r="E8" s="453"/>
      <c r="F8" s="453"/>
      <c r="G8" s="453"/>
      <c r="H8" s="453"/>
      <c r="I8" s="453"/>
      <c r="J8" s="453"/>
      <c r="K8" s="453"/>
      <c r="L8" s="453"/>
      <c r="M8" s="453"/>
    </row>
    <row r="9" spans="1:13" x14ac:dyDescent="0.25">
      <c r="A9" s="451" t="s">
        <v>1334</v>
      </c>
      <c r="B9" s="457">
        <v>36.229999999999997</v>
      </c>
      <c r="C9" s="458" t="s">
        <v>39</v>
      </c>
      <c r="D9" s="453"/>
      <c r="E9" s="453"/>
      <c r="F9" s="453"/>
      <c r="G9" s="453"/>
      <c r="H9" s="453"/>
      <c r="I9" s="453"/>
      <c r="J9" s="453"/>
      <c r="K9" s="453"/>
      <c r="L9" s="453"/>
      <c r="M9" s="453"/>
    </row>
    <row r="10" spans="1:13" x14ac:dyDescent="0.25">
      <c r="A10" s="451" t="s">
        <v>1335</v>
      </c>
      <c r="B10" s="457">
        <v>9.82</v>
      </c>
      <c r="C10" s="458" t="s">
        <v>40</v>
      </c>
      <c r="D10" s="453"/>
      <c r="E10" s="453"/>
      <c r="F10" s="453"/>
      <c r="G10" s="453"/>
      <c r="H10" s="453"/>
      <c r="I10" s="453"/>
      <c r="J10" s="453"/>
      <c r="K10" s="453"/>
      <c r="L10" s="453"/>
      <c r="M10" s="453"/>
    </row>
    <row r="11" spans="1:13" x14ac:dyDescent="0.25">
      <c r="A11" s="451" t="s">
        <v>1336</v>
      </c>
      <c r="B11" s="457">
        <v>8.42</v>
      </c>
      <c r="C11" s="458" t="s">
        <v>40</v>
      </c>
      <c r="D11" s="453"/>
      <c r="E11" s="453"/>
      <c r="F11" s="453"/>
      <c r="G11" s="453"/>
      <c r="H11" s="453"/>
      <c r="I11" s="453"/>
      <c r="J11" s="453"/>
      <c r="K11" s="453"/>
      <c r="L11" s="453"/>
      <c r="M11" s="453"/>
    </row>
    <row r="12" spans="1:13" x14ac:dyDescent="0.25">
      <c r="A12" s="451" t="s">
        <v>1337</v>
      </c>
      <c r="B12" s="457">
        <v>60.78</v>
      </c>
      <c r="C12" s="458" t="s">
        <v>39</v>
      </c>
      <c r="D12" s="453"/>
      <c r="E12" s="453"/>
      <c r="F12" s="453"/>
      <c r="G12" s="453"/>
      <c r="H12" s="453"/>
      <c r="I12" s="453"/>
      <c r="J12" s="453"/>
      <c r="K12" s="453"/>
      <c r="L12" s="453"/>
      <c r="M12" s="453"/>
    </row>
    <row r="13" spans="1:13" x14ac:dyDescent="0.25">
      <c r="A13" s="451" t="s">
        <v>1338</v>
      </c>
      <c r="B13" s="457">
        <v>30.4</v>
      </c>
      <c r="C13" s="458" t="s">
        <v>39</v>
      </c>
      <c r="D13" s="453"/>
      <c r="E13" s="453"/>
      <c r="F13" s="453"/>
      <c r="G13" s="453"/>
      <c r="H13" s="453"/>
      <c r="I13" s="453"/>
      <c r="J13" s="453"/>
      <c r="K13" s="453"/>
      <c r="L13" s="453"/>
      <c r="M13" s="453"/>
    </row>
    <row r="14" spans="1:13" x14ac:dyDescent="0.25">
      <c r="A14" s="451" t="s">
        <v>1339</v>
      </c>
      <c r="B14" s="457">
        <v>3.44</v>
      </c>
      <c r="C14" s="458" t="s">
        <v>40</v>
      </c>
      <c r="D14" s="453"/>
      <c r="E14" s="453"/>
      <c r="F14" s="453"/>
      <c r="G14" s="453"/>
      <c r="H14" s="453"/>
      <c r="I14" s="453"/>
      <c r="J14" s="453"/>
      <c r="K14" s="453"/>
      <c r="L14" s="453"/>
      <c r="M14" s="453"/>
    </row>
    <row r="15" spans="1:13" ht="30" x14ac:dyDescent="0.25">
      <c r="A15" s="451" t="s">
        <v>1340</v>
      </c>
      <c r="B15" s="457">
        <v>80.66</v>
      </c>
      <c r="C15" s="458" t="s">
        <v>1330</v>
      </c>
      <c r="D15" s="453"/>
      <c r="E15" s="453"/>
      <c r="F15" s="453"/>
      <c r="G15" s="453"/>
      <c r="H15" s="453"/>
      <c r="I15" s="453"/>
      <c r="J15" s="453"/>
      <c r="K15" s="453"/>
      <c r="L15" s="453"/>
      <c r="M15" s="453"/>
    </row>
    <row r="16" spans="1:13" ht="36.75" x14ac:dyDescent="0.5">
      <c r="A16" s="448" t="s">
        <v>1341</v>
      </c>
      <c r="B16" s="449"/>
      <c r="C16" s="450" t="s">
        <v>247</v>
      </c>
      <c r="D16" s="453"/>
      <c r="E16" s="453"/>
      <c r="F16" s="453"/>
      <c r="G16" s="453"/>
      <c r="H16" s="453"/>
      <c r="I16" s="453"/>
      <c r="J16" s="453"/>
      <c r="K16" s="453"/>
      <c r="L16" s="454"/>
      <c r="M16" s="453"/>
    </row>
    <row r="17" spans="1:13" x14ac:dyDescent="0.25">
      <c r="A17" s="451" t="s">
        <v>1342</v>
      </c>
      <c r="B17" s="457">
        <v>245.6</v>
      </c>
      <c r="C17" s="458" t="s">
        <v>39</v>
      </c>
      <c r="D17" s="453"/>
      <c r="E17" s="453"/>
      <c r="F17" s="453"/>
      <c r="G17" s="453"/>
      <c r="H17" s="453"/>
      <c r="I17" s="453"/>
      <c r="J17" s="453"/>
      <c r="K17" s="453"/>
      <c r="L17" s="2"/>
      <c r="M17" s="453"/>
    </row>
    <row r="18" spans="1:13" x14ac:dyDescent="0.25">
      <c r="A18" s="451" t="s">
        <v>1343</v>
      </c>
      <c r="B18" s="457">
        <v>4.9000000000000004</v>
      </c>
      <c r="C18" s="458" t="s">
        <v>40</v>
      </c>
      <c r="D18" s="453"/>
      <c r="E18" s="453"/>
      <c r="F18" s="453"/>
      <c r="G18" s="453"/>
      <c r="H18" s="453"/>
      <c r="I18" s="453"/>
      <c r="J18" s="453"/>
      <c r="K18" s="453"/>
      <c r="L18" s="455"/>
      <c r="M18" s="453"/>
    </row>
    <row r="19" spans="1:13" x14ac:dyDescent="0.25">
      <c r="A19" s="451" t="s">
        <v>1344</v>
      </c>
      <c r="B19" s="457">
        <v>1.63</v>
      </c>
      <c r="C19" s="458" t="s">
        <v>40</v>
      </c>
      <c r="D19" s="453"/>
      <c r="E19" s="453"/>
      <c r="F19" s="453"/>
      <c r="G19" s="453"/>
      <c r="H19" s="453"/>
      <c r="I19" s="453"/>
      <c r="J19" s="453"/>
      <c r="K19" s="453"/>
      <c r="L19" s="456"/>
      <c r="M19" s="453"/>
    </row>
    <row r="20" spans="1:13" x14ac:dyDescent="0.25">
      <c r="A20" s="451" t="s">
        <v>1345</v>
      </c>
      <c r="B20" s="457">
        <v>4.21</v>
      </c>
      <c r="C20" s="458" t="s">
        <v>40</v>
      </c>
      <c r="D20" s="453"/>
      <c r="E20" s="453"/>
      <c r="F20" s="453"/>
      <c r="G20" s="453"/>
      <c r="H20" s="453"/>
      <c r="I20" s="453"/>
      <c r="J20" s="453"/>
      <c r="K20" s="453"/>
      <c r="L20" s="453"/>
      <c r="M20" s="453"/>
    </row>
    <row r="21" spans="1:13" x14ac:dyDescent="0.25">
      <c r="A21" s="451" t="s">
        <v>1346</v>
      </c>
      <c r="B21" s="457">
        <v>327.51</v>
      </c>
      <c r="C21" s="458" t="s">
        <v>1330</v>
      </c>
      <c r="D21" s="453"/>
      <c r="E21" s="453"/>
      <c r="F21" s="453"/>
      <c r="G21" s="453"/>
      <c r="H21" s="453"/>
      <c r="I21" s="453"/>
      <c r="J21" s="453"/>
      <c r="K21" s="453"/>
      <c r="L21" s="453"/>
      <c r="M21" s="453"/>
    </row>
    <row r="22" spans="1:13" x14ac:dyDescent="0.25">
      <c r="A22" s="451" t="s">
        <v>1347</v>
      </c>
      <c r="B22" s="457">
        <v>206.54</v>
      </c>
      <c r="C22" s="458" t="s">
        <v>1330</v>
      </c>
    </row>
  </sheetData>
  <mergeCells count="4">
    <mergeCell ref="A1:C1"/>
    <mergeCell ref="A2:C2"/>
    <mergeCell ref="A3:B3"/>
    <mergeCell ref="A16:B16"/>
  </mergeCells>
  <pageMargins left="0.511811024" right="0.511811024" top="0.78740157499999996" bottom="0.78740157499999996" header="0.31496062000000002" footer="0.31496062000000002"/>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35"/>
  <sheetViews>
    <sheetView view="pageBreakPreview" zoomScale="60" zoomScaleNormal="98" workbookViewId="0">
      <selection activeCell="J41" sqref="J41"/>
    </sheetView>
  </sheetViews>
  <sheetFormatPr defaultRowHeight="15" x14ac:dyDescent="0.25"/>
  <cols>
    <col min="1" max="1" width="3.125" customWidth="1"/>
    <col min="2" max="2" width="16.375" bestFit="1" customWidth="1"/>
    <col min="3" max="3" width="21.375" bestFit="1" customWidth="1"/>
    <col min="4" max="4" width="30.625" customWidth="1"/>
    <col min="5" max="5" width="14.125" bestFit="1" customWidth="1"/>
    <col min="6" max="6" width="11.375" customWidth="1"/>
    <col min="7" max="7" width="7" customWidth="1"/>
    <col min="8" max="8" width="16.375" bestFit="1" customWidth="1"/>
    <col min="9" max="9" width="21.375" bestFit="1" customWidth="1"/>
    <col min="10" max="10" width="30.625" customWidth="1"/>
    <col min="11" max="11" width="14.125" bestFit="1" customWidth="1"/>
    <col min="12" max="12" width="11.375" customWidth="1"/>
  </cols>
  <sheetData>
    <row r="1" spans="1:12" ht="15.75" thickBot="1" x14ac:dyDescent="0.3"/>
    <row r="2" spans="1:12" ht="16.149999999999999" customHeight="1" thickBot="1" x14ac:dyDescent="0.3">
      <c r="A2" s="459"/>
      <c r="B2" s="460" t="s">
        <v>1348</v>
      </c>
      <c r="C2" s="461"/>
      <c r="D2" s="461"/>
      <c r="E2" s="461"/>
      <c r="F2" s="462"/>
      <c r="H2" s="460" t="s">
        <v>1348</v>
      </c>
      <c r="I2" s="461"/>
      <c r="J2" s="461"/>
      <c r="K2" s="461"/>
      <c r="L2" s="462"/>
    </row>
    <row r="3" spans="1:12" ht="15.75" thickBot="1" x14ac:dyDescent="0.3">
      <c r="B3" s="463" t="s">
        <v>1349</v>
      </c>
      <c r="C3" s="464" t="s">
        <v>1350</v>
      </c>
      <c r="D3" s="464" t="s">
        <v>1351</v>
      </c>
      <c r="E3" s="464" t="s">
        <v>1352</v>
      </c>
      <c r="F3" s="465" t="s">
        <v>1353</v>
      </c>
      <c r="H3" s="463" t="s">
        <v>1349</v>
      </c>
      <c r="I3" s="464" t="s">
        <v>1350</v>
      </c>
      <c r="J3" s="464" t="s">
        <v>1351</v>
      </c>
      <c r="K3" s="464" t="s">
        <v>1352</v>
      </c>
      <c r="L3" s="465" t="s">
        <v>1353</v>
      </c>
    </row>
    <row r="4" spans="1:12" x14ac:dyDescent="0.25">
      <c r="B4" s="466" t="s">
        <v>1354</v>
      </c>
      <c r="C4" s="467" t="s">
        <v>1355</v>
      </c>
      <c r="D4" s="467" t="s">
        <v>1356</v>
      </c>
      <c r="E4" s="468">
        <v>12</v>
      </c>
      <c r="F4" s="469">
        <f>7850*E4*0.15*0.26*0.0127</f>
        <v>46.657260000000001</v>
      </c>
      <c r="H4" s="466" t="s">
        <v>1354</v>
      </c>
      <c r="I4" s="467" t="s">
        <v>1355</v>
      </c>
      <c r="J4" s="467" t="s">
        <v>1356</v>
      </c>
      <c r="K4" s="468">
        <v>4</v>
      </c>
      <c r="L4" s="469">
        <f>7850*K4*0.15*0.26*0.0127</f>
        <v>15.552420000000001</v>
      </c>
    </row>
    <row r="5" spans="1:12" ht="15" customHeight="1" x14ac:dyDescent="0.25">
      <c r="B5" s="470"/>
      <c r="C5" s="471" t="s">
        <v>1357</v>
      </c>
      <c r="D5" s="471" t="s">
        <v>1356</v>
      </c>
      <c r="E5" s="472">
        <f>E4</f>
        <v>12</v>
      </c>
      <c r="F5" s="473">
        <f>7850*E5*0.15*0.26*0.0127</f>
        <v>46.657260000000001</v>
      </c>
      <c r="H5" s="470"/>
      <c r="I5" s="471" t="s">
        <v>1357</v>
      </c>
      <c r="J5" s="471" t="s">
        <v>1356</v>
      </c>
      <c r="K5" s="472">
        <f>K4</f>
        <v>4</v>
      </c>
      <c r="L5" s="473">
        <f>7850*K5*0.15*0.26*0.0127</f>
        <v>15.552420000000001</v>
      </c>
    </row>
    <row r="6" spans="1:12" x14ac:dyDescent="0.25">
      <c r="B6" s="470"/>
      <c r="C6" s="471" t="s">
        <v>1358</v>
      </c>
      <c r="D6" s="471" t="s">
        <v>1359</v>
      </c>
      <c r="E6" s="472">
        <f>E4*2</f>
        <v>24</v>
      </c>
      <c r="F6" s="473">
        <f>7850*E6*0.24*0.25/2*0.01</f>
        <v>56.52</v>
      </c>
      <c r="H6" s="470"/>
      <c r="I6" s="471" t="s">
        <v>1358</v>
      </c>
      <c r="J6" s="471" t="s">
        <v>1359</v>
      </c>
      <c r="K6" s="472">
        <f>K4*2</f>
        <v>8</v>
      </c>
      <c r="L6" s="473">
        <f>7850*K6*0.24*0.25/2*0.01</f>
        <v>18.84</v>
      </c>
    </row>
    <row r="7" spans="1:12" x14ac:dyDescent="0.25">
      <c r="B7" s="470"/>
      <c r="C7" s="471" t="s">
        <v>1360</v>
      </c>
      <c r="D7" s="471" t="s">
        <v>1361</v>
      </c>
      <c r="E7" s="472">
        <f>E4</f>
        <v>12</v>
      </c>
      <c r="F7" s="473">
        <f>7850*E7*0.15*0.24*0.01</f>
        <v>33.911999999999999</v>
      </c>
      <c r="H7" s="470"/>
      <c r="I7" s="471" t="s">
        <v>1360</v>
      </c>
      <c r="J7" s="471" t="s">
        <v>1361</v>
      </c>
      <c r="K7" s="472">
        <f>K4</f>
        <v>4</v>
      </c>
      <c r="L7" s="473">
        <f>7850*K7*0.15*0.24*0.01</f>
        <v>11.303999999999998</v>
      </c>
    </row>
    <row r="8" spans="1:12" ht="15.75" thickBot="1" x14ac:dyDescent="0.3">
      <c r="B8" s="474"/>
      <c r="C8" s="475" t="s">
        <v>86</v>
      </c>
      <c r="D8" s="475"/>
      <c r="E8" s="475"/>
      <c r="F8" s="476">
        <f>F4</f>
        <v>46.657260000000001</v>
      </c>
      <c r="H8" s="474"/>
      <c r="I8" s="475" t="s">
        <v>86</v>
      </c>
      <c r="J8" s="475"/>
      <c r="K8" s="475"/>
      <c r="L8" s="476">
        <f>L4</f>
        <v>15.552420000000001</v>
      </c>
    </row>
    <row r="9" spans="1:12" x14ac:dyDescent="0.25">
      <c r="B9" s="477" t="s">
        <v>1362</v>
      </c>
      <c r="C9" s="478" t="s">
        <v>1363</v>
      </c>
      <c r="D9" s="479" t="s">
        <v>1364</v>
      </c>
      <c r="E9" s="480">
        <f>4*E4</f>
        <v>48</v>
      </c>
      <c r="F9" s="481">
        <f>7850*E9*3.1416*0.016^2/4*0.15</f>
        <v>11.364046847999997</v>
      </c>
      <c r="H9" s="477" t="s">
        <v>1362</v>
      </c>
      <c r="I9" s="478" t="s">
        <v>1363</v>
      </c>
      <c r="J9" s="479" t="s">
        <v>1364</v>
      </c>
      <c r="K9" s="480">
        <f>4*K4</f>
        <v>16</v>
      </c>
      <c r="L9" s="481">
        <f>7850*K9*3.1416*0.016^2/4*0.15</f>
        <v>3.7880156159999996</v>
      </c>
    </row>
    <row r="10" spans="1:12" ht="15.75" thickBot="1" x14ac:dyDescent="0.3">
      <c r="B10" s="474"/>
      <c r="C10" s="482" t="s">
        <v>86</v>
      </c>
      <c r="D10" s="483"/>
      <c r="E10" s="484"/>
      <c r="F10" s="476">
        <f>F9</f>
        <v>11.364046847999997</v>
      </c>
      <c r="H10" s="474"/>
      <c r="I10" s="482" t="s">
        <v>86</v>
      </c>
      <c r="J10" s="483"/>
      <c r="K10" s="484"/>
      <c r="L10" s="476">
        <f>L9</f>
        <v>3.7880156159999996</v>
      </c>
    </row>
    <row r="11" spans="1:12" ht="15.75" thickBot="1" x14ac:dyDescent="0.3">
      <c r="B11" s="485"/>
      <c r="C11" s="486"/>
      <c r="D11" s="486"/>
      <c r="E11" s="486"/>
      <c r="F11" s="487"/>
      <c r="G11" s="486"/>
      <c r="H11" s="485"/>
      <c r="I11" s="486"/>
      <c r="J11" s="486"/>
      <c r="K11" s="486"/>
      <c r="L11" s="487"/>
    </row>
    <row r="12" spans="1:12" ht="15" customHeight="1" thickBot="1" x14ac:dyDescent="0.3">
      <c r="B12" s="488" t="s">
        <v>1365</v>
      </c>
      <c r="C12" s="489"/>
      <c r="D12" s="489"/>
      <c r="E12" s="489"/>
      <c r="F12" s="490"/>
      <c r="G12" s="486"/>
      <c r="H12" s="488" t="s">
        <v>1365</v>
      </c>
      <c r="I12" s="489"/>
      <c r="J12" s="489"/>
      <c r="K12" s="489"/>
      <c r="L12" s="490"/>
    </row>
    <row r="13" spans="1:12" ht="15.75" thickBot="1" x14ac:dyDescent="0.3">
      <c r="B13" s="463" t="s">
        <v>1349</v>
      </c>
      <c r="C13" s="464" t="s">
        <v>1350</v>
      </c>
      <c r="D13" s="464" t="s">
        <v>1351</v>
      </c>
      <c r="E13" s="464" t="s">
        <v>1352</v>
      </c>
      <c r="F13" s="465" t="s">
        <v>1353</v>
      </c>
      <c r="G13" s="486"/>
      <c r="H13" s="463" t="s">
        <v>1349</v>
      </c>
      <c r="I13" s="464" t="s">
        <v>1350</v>
      </c>
      <c r="J13" s="464" t="s">
        <v>1351</v>
      </c>
      <c r="K13" s="464" t="s">
        <v>1352</v>
      </c>
      <c r="L13" s="465" t="s">
        <v>1353</v>
      </c>
    </row>
    <row r="14" spans="1:12" x14ac:dyDescent="0.25">
      <c r="B14" s="491" t="s">
        <v>1354</v>
      </c>
      <c r="C14" s="467" t="s">
        <v>1355</v>
      </c>
      <c r="D14" s="467" t="s">
        <v>1366</v>
      </c>
      <c r="E14" s="468">
        <v>8</v>
      </c>
      <c r="F14" s="469">
        <f>7850*E14*0.15*0.15*0.01</f>
        <v>14.13</v>
      </c>
      <c r="G14" s="486"/>
      <c r="H14" s="491" t="s">
        <v>1354</v>
      </c>
      <c r="I14" s="467" t="s">
        <v>1355</v>
      </c>
      <c r="J14" s="467" t="s">
        <v>1366</v>
      </c>
      <c r="K14" s="468">
        <v>0</v>
      </c>
      <c r="L14" s="469">
        <f>7850*K14*0.15*0.15*0.01</f>
        <v>0</v>
      </c>
    </row>
    <row r="15" spans="1:12" ht="15.75" thickBot="1" x14ac:dyDescent="0.3">
      <c r="B15" s="492"/>
      <c r="C15" s="475" t="s">
        <v>86</v>
      </c>
      <c r="D15" s="475"/>
      <c r="E15" s="475"/>
      <c r="F15" s="476">
        <f>F14</f>
        <v>14.13</v>
      </c>
      <c r="G15" s="486"/>
      <c r="H15" s="492"/>
      <c r="I15" s="475" t="s">
        <v>86</v>
      </c>
      <c r="J15" s="475"/>
      <c r="K15" s="475"/>
      <c r="L15" s="476">
        <f>L14</f>
        <v>0</v>
      </c>
    </row>
    <row r="16" spans="1:12" x14ac:dyDescent="0.25">
      <c r="B16" s="477" t="s">
        <v>1362</v>
      </c>
      <c r="C16" s="478" t="s">
        <v>1363</v>
      </c>
      <c r="D16" s="479" t="s">
        <v>1367</v>
      </c>
      <c r="E16" s="480">
        <f>4*E14</f>
        <v>32</v>
      </c>
      <c r="F16" s="481">
        <f>7850*E16*3.1416*0.0125^2/4*0.3</f>
        <v>9.2480850000000014</v>
      </c>
      <c r="G16" s="486"/>
      <c r="H16" s="477" t="s">
        <v>1362</v>
      </c>
      <c r="I16" s="478" t="s">
        <v>1363</v>
      </c>
      <c r="J16" s="479" t="s">
        <v>1367</v>
      </c>
      <c r="K16" s="480">
        <f>4*K14</f>
        <v>0</v>
      </c>
      <c r="L16" s="481">
        <f>7850*K16*3.1416*0.0125^2/4*0.3</f>
        <v>0</v>
      </c>
    </row>
    <row r="17" spans="1:12" ht="15.75" thickBot="1" x14ac:dyDescent="0.3">
      <c r="B17" s="474"/>
      <c r="C17" s="482" t="s">
        <v>86</v>
      </c>
      <c r="D17" s="483"/>
      <c r="E17" s="484"/>
      <c r="F17" s="476">
        <f>F16</f>
        <v>9.2480850000000014</v>
      </c>
      <c r="G17" s="486"/>
      <c r="H17" s="474"/>
      <c r="I17" s="482" t="s">
        <v>86</v>
      </c>
      <c r="J17" s="483"/>
      <c r="K17" s="484"/>
      <c r="L17" s="476">
        <f>L16</f>
        <v>0</v>
      </c>
    </row>
    <row r="18" spans="1:12" ht="15.75" thickBot="1" x14ac:dyDescent="0.3">
      <c r="B18" s="485"/>
      <c r="C18" s="486"/>
      <c r="D18" s="486"/>
      <c r="E18" s="486"/>
      <c r="F18" s="487"/>
      <c r="G18" s="486"/>
      <c r="H18" s="485"/>
      <c r="I18" s="486"/>
      <c r="J18" s="486"/>
      <c r="K18" s="486"/>
      <c r="L18" s="487"/>
    </row>
    <row r="19" spans="1:12" ht="15" customHeight="1" thickBot="1" x14ac:dyDescent="0.3">
      <c r="B19" s="460" t="s">
        <v>1368</v>
      </c>
      <c r="C19" s="461"/>
      <c r="D19" s="461"/>
      <c r="E19" s="461"/>
      <c r="F19" s="462"/>
      <c r="H19" s="460" t="s">
        <v>1368</v>
      </c>
      <c r="I19" s="461"/>
      <c r="J19" s="461"/>
      <c r="K19" s="461"/>
      <c r="L19" s="462"/>
    </row>
    <row r="20" spans="1:12" ht="30.75" thickBot="1" x14ac:dyDescent="0.3">
      <c r="A20" s="493"/>
      <c r="B20" s="494" t="s">
        <v>1349</v>
      </c>
      <c r="C20" s="464" t="s">
        <v>1350</v>
      </c>
      <c r="D20" s="464" t="s">
        <v>1351</v>
      </c>
      <c r="E20" s="464" t="s">
        <v>1369</v>
      </c>
      <c r="F20" s="465" t="s">
        <v>1353</v>
      </c>
      <c r="H20" s="494" t="s">
        <v>1349</v>
      </c>
      <c r="I20" s="464" t="s">
        <v>1350</v>
      </c>
      <c r="J20" s="464" t="s">
        <v>1351</v>
      </c>
      <c r="K20" s="464" t="s">
        <v>1369</v>
      </c>
      <c r="L20" s="465" t="s">
        <v>1353</v>
      </c>
    </row>
    <row r="21" spans="1:12" x14ac:dyDescent="0.25">
      <c r="A21" s="495"/>
      <c r="B21" s="466" t="s">
        <v>1354</v>
      </c>
      <c r="C21" s="496" t="s">
        <v>1370</v>
      </c>
      <c r="D21" s="496" t="s">
        <v>1371</v>
      </c>
      <c r="E21" s="497">
        <v>66.055999999999997</v>
      </c>
      <c r="F21" s="498">
        <v>775.75</v>
      </c>
      <c r="H21" s="499" t="s">
        <v>1354</v>
      </c>
      <c r="I21" s="496" t="s">
        <v>1370</v>
      </c>
      <c r="J21" s="496" t="s">
        <v>1372</v>
      </c>
      <c r="K21" s="497">
        <v>12.52</v>
      </c>
      <c r="L21" s="498">
        <v>106.82</v>
      </c>
    </row>
    <row r="22" spans="1:12" x14ac:dyDescent="0.25">
      <c r="A22" s="500"/>
      <c r="B22" s="470"/>
      <c r="C22" s="501" t="s">
        <v>1370</v>
      </c>
      <c r="D22" s="501" t="s">
        <v>1373</v>
      </c>
      <c r="E22" s="502">
        <v>65.347999999999999</v>
      </c>
      <c r="F22" s="503">
        <v>557.64</v>
      </c>
      <c r="H22" s="504"/>
      <c r="I22" s="501" t="s">
        <v>1370</v>
      </c>
      <c r="J22" s="501" t="s">
        <v>1374</v>
      </c>
      <c r="K22" s="502">
        <v>14.7</v>
      </c>
      <c r="L22" s="503">
        <v>172.64</v>
      </c>
    </row>
    <row r="23" spans="1:12" ht="15.75" thickBot="1" x14ac:dyDescent="0.3">
      <c r="B23" s="470"/>
      <c r="C23" s="501" t="s">
        <v>1370</v>
      </c>
      <c r="D23" s="501" t="s">
        <v>1375</v>
      </c>
      <c r="E23" s="502">
        <v>14.54</v>
      </c>
      <c r="F23" s="503">
        <v>338.59</v>
      </c>
      <c r="H23" s="505"/>
      <c r="I23" s="506" t="s">
        <v>1376</v>
      </c>
      <c r="J23" s="506" t="s">
        <v>1377</v>
      </c>
      <c r="K23" s="507">
        <v>50.28</v>
      </c>
      <c r="L23" s="508">
        <v>392.02</v>
      </c>
    </row>
    <row r="24" spans="1:12" ht="15.75" thickBot="1" x14ac:dyDescent="0.3">
      <c r="B24" s="470"/>
      <c r="C24" s="501" t="s">
        <v>1376</v>
      </c>
      <c r="D24" s="501" t="s">
        <v>1377</v>
      </c>
      <c r="E24" s="502">
        <v>389.63799999999998</v>
      </c>
      <c r="F24" s="503">
        <v>3038.09</v>
      </c>
      <c r="H24" s="444"/>
      <c r="I24" s="509" t="s">
        <v>86</v>
      </c>
      <c r="J24" s="510"/>
      <c r="K24" s="511">
        <f>SUM(K21:K23)</f>
        <v>77.5</v>
      </c>
      <c r="L24" s="511">
        <f>SUM(L21:L23)</f>
        <v>671.48</v>
      </c>
    </row>
    <row r="25" spans="1:12" ht="15.75" thickBot="1" x14ac:dyDescent="0.3">
      <c r="B25" s="474"/>
      <c r="C25" s="506" t="s">
        <v>1376</v>
      </c>
      <c r="D25" s="506" t="s">
        <v>1378</v>
      </c>
      <c r="E25" s="507">
        <v>11.101000000000001</v>
      </c>
      <c r="F25" s="508">
        <v>86.14</v>
      </c>
    </row>
    <row r="26" spans="1:12" ht="15.75" thickBot="1" x14ac:dyDescent="0.3">
      <c r="B26" s="444"/>
      <c r="C26" s="509" t="s">
        <v>86</v>
      </c>
      <c r="D26" s="510"/>
      <c r="E26" s="511">
        <f>SUM(E21:E25)</f>
        <v>546.68299999999999</v>
      </c>
      <c r="F26" s="511">
        <f>SUM(F21:F25)</f>
        <v>4796.21</v>
      </c>
    </row>
    <row r="27" spans="1:12" ht="17.25" x14ac:dyDescent="0.25">
      <c r="H27" s="512"/>
      <c r="I27" s="512"/>
      <c r="J27" s="512"/>
      <c r="K27" s="512"/>
      <c r="L27" s="512"/>
    </row>
    <row r="28" spans="1:12" ht="18" thickBot="1" x14ac:dyDescent="0.3">
      <c r="H28" s="513"/>
      <c r="I28" s="513"/>
      <c r="J28" s="513"/>
      <c r="K28" s="513"/>
      <c r="L28" s="514"/>
    </row>
    <row r="29" spans="1:12" ht="18" thickBot="1" x14ac:dyDescent="0.3">
      <c r="B29" s="515" t="s">
        <v>1379</v>
      </c>
      <c r="C29" s="516"/>
      <c r="D29" s="516"/>
      <c r="E29" s="516"/>
      <c r="F29" s="517"/>
      <c r="G29" s="2"/>
      <c r="H29" s="518"/>
      <c r="I29" s="518"/>
      <c r="J29" s="518"/>
      <c r="K29" s="519"/>
      <c r="L29" s="520"/>
    </row>
    <row r="30" spans="1:12" ht="18" thickBot="1" x14ac:dyDescent="0.3">
      <c r="B30" s="521" t="s">
        <v>362</v>
      </c>
      <c r="C30" s="522"/>
      <c r="D30" s="522"/>
      <c r="E30" s="523"/>
      <c r="F30" s="524" t="s">
        <v>247</v>
      </c>
      <c r="G30" s="2"/>
      <c r="H30" s="518"/>
      <c r="I30" s="518"/>
      <c r="J30" s="518"/>
      <c r="K30" s="519"/>
      <c r="L30" s="520"/>
    </row>
    <row r="31" spans="1:12" x14ac:dyDescent="0.25">
      <c r="B31" s="525" t="s">
        <v>1380</v>
      </c>
      <c r="C31" s="526"/>
      <c r="D31" s="526"/>
      <c r="E31" s="527">
        <f>F8+F15+F26+687.03</f>
        <v>5544.0272599999998</v>
      </c>
      <c r="F31" s="528" t="s">
        <v>35</v>
      </c>
      <c r="G31" s="2"/>
      <c r="H31" s="529"/>
      <c r="I31" s="529"/>
      <c r="J31" s="529"/>
      <c r="K31" s="519"/>
      <c r="L31" s="520"/>
    </row>
    <row r="32" spans="1:12" x14ac:dyDescent="0.25">
      <c r="B32" s="530" t="s">
        <v>1381</v>
      </c>
      <c r="C32" s="531"/>
      <c r="D32" s="531"/>
      <c r="E32" s="532">
        <f>E26+77.5</f>
        <v>624.18299999999999</v>
      </c>
      <c r="F32" s="533" t="s">
        <v>294</v>
      </c>
      <c r="G32" s="2"/>
      <c r="H32" s="518"/>
      <c r="I32" s="518"/>
      <c r="J32" s="518"/>
      <c r="K32" s="519"/>
      <c r="L32" s="520"/>
    </row>
    <row r="33" spans="2:12" x14ac:dyDescent="0.25">
      <c r="B33" s="534" t="s">
        <v>1382</v>
      </c>
      <c r="C33" s="535"/>
      <c r="D33" s="535"/>
      <c r="E33" s="532">
        <f>F9+3.79</f>
        <v>15.154046847999997</v>
      </c>
      <c r="F33" s="533" t="s">
        <v>35</v>
      </c>
      <c r="G33" s="2"/>
      <c r="H33" s="518"/>
      <c r="I33" s="518"/>
      <c r="J33" s="518"/>
      <c r="K33" s="519"/>
      <c r="L33" s="520"/>
    </row>
    <row r="34" spans="2:12" x14ac:dyDescent="0.25">
      <c r="B34" s="530" t="s">
        <v>1383</v>
      </c>
      <c r="C34" s="531"/>
      <c r="D34" s="531"/>
      <c r="E34" s="532">
        <f>F16</f>
        <v>9.2480850000000014</v>
      </c>
      <c r="F34" s="533" t="s">
        <v>35</v>
      </c>
      <c r="G34" s="2"/>
    </row>
    <row r="35" spans="2:12" ht="15.75" thickBot="1" x14ac:dyDescent="0.3">
      <c r="B35" s="536" t="s">
        <v>1384</v>
      </c>
      <c r="C35" s="537"/>
      <c r="D35" s="537"/>
      <c r="E35" s="538">
        <f>12.85*2+29.35*0.515+29.35*0.45</f>
        <v>54.022750000000002</v>
      </c>
      <c r="F35" s="539" t="s">
        <v>294</v>
      </c>
      <c r="G35" s="2"/>
    </row>
  </sheetData>
  <mergeCells count="36">
    <mergeCell ref="B31:D31"/>
    <mergeCell ref="B32:D32"/>
    <mergeCell ref="H32:J32"/>
    <mergeCell ref="H33:J33"/>
    <mergeCell ref="B34:D34"/>
    <mergeCell ref="B35:D35"/>
    <mergeCell ref="H27:L27"/>
    <mergeCell ref="H28:K28"/>
    <mergeCell ref="B29:F29"/>
    <mergeCell ref="H29:J29"/>
    <mergeCell ref="B30:E30"/>
    <mergeCell ref="H30:J30"/>
    <mergeCell ref="B19:F19"/>
    <mergeCell ref="H19:L19"/>
    <mergeCell ref="B21:B25"/>
    <mergeCell ref="H21:H23"/>
    <mergeCell ref="I24:J24"/>
    <mergeCell ref="C26:D26"/>
    <mergeCell ref="C15:E15"/>
    <mergeCell ref="I15:K15"/>
    <mergeCell ref="B16:B17"/>
    <mergeCell ref="H16:H17"/>
    <mergeCell ref="C17:E17"/>
    <mergeCell ref="I17:K17"/>
    <mergeCell ref="B9:B10"/>
    <mergeCell ref="H9:H10"/>
    <mergeCell ref="C10:E10"/>
    <mergeCell ref="I10:K10"/>
    <mergeCell ref="B12:F12"/>
    <mergeCell ref="H12:L12"/>
    <mergeCell ref="B2:F2"/>
    <mergeCell ref="H2:L2"/>
    <mergeCell ref="B4:B8"/>
    <mergeCell ref="H4:H8"/>
    <mergeCell ref="C8:E8"/>
    <mergeCell ref="I8:K8"/>
  </mergeCells>
  <pageMargins left="0.511811024" right="0.511811024" top="0.78740157499999996" bottom="0.78740157499999996" header="0.31496062000000002" footer="0.31496062000000002"/>
  <pageSetup paperSize="9" scale="68"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67"/>
  <sheetViews>
    <sheetView showWhiteSpace="0" view="pageBreakPreview" zoomScaleNormal="100" zoomScaleSheetLayoutView="100" workbookViewId="0">
      <selection activeCell="D173" sqref="D173"/>
    </sheetView>
  </sheetViews>
  <sheetFormatPr defaultColWidth="9.125" defaultRowHeight="15" x14ac:dyDescent="0.25"/>
  <cols>
    <col min="1" max="1" width="5" style="3" bestFit="1" customWidth="1"/>
    <col min="2" max="2" width="9.75" bestFit="1" customWidth="1"/>
    <col min="3" max="3" width="8.25" customWidth="1"/>
    <col min="4" max="4" width="58.625" customWidth="1"/>
    <col min="5" max="5" width="5.375" bestFit="1" customWidth="1"/>
    <col min="6" max="6" width="9" style="4" customWidth="1"/>
    <col min="7" max="7" width="9.25" customWidth="1"/>
    <col min="8" max="8" width="13.875" customWidth="1"/>
    <col min="9" max="9" width="14.125" style="78" bestFit="1" customWidth="1"/>
    <col min="10" max="10" width="9.125" style="2"/>
    <col min="11" max="11" width="31.375" bestFit="1" customWidth="1"/>
  </cols>
  <sheetData>
    <row r="1" spans="1:10" x14ac:dyDescent="0.25">
      <c r="A1" s="378" t="s">
        <v>111</v>
      </c>
      <c r="B1" s="379"/>
      <c r="C1" s="379"/>
      <c r="D1" s="379"/>
      <c r="E1" s="206"/>
      <c r="F1" s="207" t="s">
        <v>125</v>
      </c>
      <c r="G1" s="206"/>
      <c r="H1" s="379" t="s">
        <v>110</v>
      </c>
      <c r="I1" s="379"/>
    </row>
    <row r="2" spans="1:10" ht="40.5" customHeight="1" x14ac:dyDescent="0.25">
      <c r="A2" s="380" t="s">
        <v>1204</v>
      </c>
      <c r="B2" s="381"/>
      <c r="C2" s="381"/>
      <c r="D2" s="381"/>
      <c r="E2" s="208"/>
      <c r="F2" s="209">
        <v>0.28349999999999997</v>
      </c>
      <c r="G2" s="208"/>
      <c r="H2" s="382" t="s">
        <v>360</v>
      </c>
      <c r="I2" s="382"/>
    </row>
    <row r="3" spans="1:10" x14ac:dyDescent="0.25">
      <c r="A3" s="383" t="s">
        <v>229</v>
      </c>
      <c r="B3" s="383"/>
      <c r="C3" s="57" t="s">
        <v>243</v>
      </c>
      <c r="D3" s="208"/>
      <c r="E3" s="208"/>
      <c r="F3" s="210"/>
      <c r="G3" s="208"/>
      <c r="H3" s="206" t="s">
        <v>361</v>
      </c>
      <c r="I3" s="208"/>
    </row>
    <row r="4" spans="1:10" ht="27" customHeight="1" x14ac:dyDescent="0.25">
      <c r="A4" s="383" t="s">
        <v>232</v>
      </c>
      <c r="B4" s="383"/>
      <c r="C4" s="380" t="s">
        <v>356</v>
      </c>
      <c r="D4" s="380"/>
      <c r="E4" s="208"/>
      <c r="F4" s="210"/>
      <c r="G4" s="208"/>
      <c r="H4" s="208" t="s">
        <v>466</v>
      </c>
      <c r="I4" s="208"/>
    </row>
    <row r="5" spans="1:10" x14ac:dyDescent="0.25">
      <c r="A5" s="377" t="s">
        <v>359</v>
      </c>
      <c r="B5" s="377"/>
      <c r="C5" s="377"/>
      <c r="D5" s="377"/>
      <c r="E5" s="377"/>
      <c r="F5" s="377"/>
      <c r="G5" s="377"/>
      <c r="H5" s="377"/>
      <c r="I5" s="377"/>
    </row>
    <row r="6" spans="1:10" s="1" customFormat="1" ht="12.75" x14ac:dyDescent="0.2">
      <c r="A6" s="211" t="s">
        <v>119</v>
      </c>
      <c r="B6" s="211" t="s">
        <v>78</v>
      </c>
      <c r="C6" s="211" t="s">
        <v>31</v>
      </c>
      <c r="D6" s="211" t="s">
        <v>64</v>
      </c>
      <c r="E6" s="211" t="s">
        <v>42</v>
      </c>
      <c r="F6" s="212" t="s">
        <v>112</v>
      </c>
      <c r="G6" s="213" t="s">
        <v>154</v>
      </c>
      <c r="H6" s="213" t="s">
        <v>117</v>
      </c>
      <c r="I6" s="212" t="s">
        <v>86</v>
      </c>
      <c r="J6" s="540"/>
    </row>
    <row r="7" spans="1:10" x14ac:dyDescent="0.25">
      <c r="A7" s="214" t="s">
        <v>7</v>
      </c>
      <c r="B7" s="215"/>
      <c r="C7" s="215"/>
      <c r="D7" s="215" t="s">
        <v>2</v>
      </c>
      <c r="E7" s="215"/>
      <c r="F7" s="216"/>
      <c r="G7" s="216"/>
      <c r="H7" s="216"/>
      <c r="I7" s="216">
        <f>SUM(I8)</f>
        <v>28214.3</v>
      </c>
    </row>
    <row r="8" spans="1:10" x14ac:dyDescent="0.25">
      <c r="A8" s="217" t="s">
        <v>4</v>
      </c>
      <c r="B8" s="217" t="s">
        <v>70</v>
      </c>
      <c r="C8" s="217" t="s">
        <v>15</v>
      </c>
      <c r="D8" s="217" t="s">
        <v>83</v>
      </c>
      <c r="E8" s="218" t="s">
        <v>22</v>
      </c>
      <c r="F8" s="219">
        <f>Arquitetonico!J3</f>
        <v>1</v>
      </c>
      <c r="G8" s="219">
        <v>21982.32</v>
      </c>
      <c r="H8" s="219">
        <f>TRUNC(G8*$F$2+G8,2)</f>
        <v>28214.3</v>
      </c>
      <c r="I8" s="219">
        <f>TRUNC(H8*F8,2)</f>
        <v>28214.3</v>
      </c>
    </row>
    <row r="9" spans="1:10" x14ac:dyDescent="0.25">
      <c r="A9" s="214" t="s">
        <v>8</v>
      </c>
      <c r="B9" s="215"/>
      <c r="C9" s="215"/>
      <c r="D9" s="215" t="s">
        <v>43</v>
      </c>
      <c r="E9" s="215"/>
      <c r="F9" s="216"/>
      <c r="G9" s="216"/>
      <c r="H9" s="216"/>
      <c r="I9" s="216">
        <f>SUM(I10:I14)</f>
        <v>36616.26</v>
      </c>
    </row>
    <row r="10" spans="1:10" x14ac:dyDescent="0.25">
      <c r="A10" s="217" t="s">
        <v>144</v>
      </c>
      <c r="B10" s="217" t="s">
        <v>89</v>
      </c>
      <c r="C10" s="217" t="s">
        <v>15</v>
      </c>
      <c r="D10" s="217" t="s">
        <v>107</v>
      </c>
      <c r="E10" s="218" t="s">
        <v>39</v>
      </c>
      <c r="F10" s="219">
        <f>Arquitetonico!J8</f>
        <v>519.95000000000005</v>
      </c>
      <c r="G10" s="219">
        <v>20.66</v>
      </c>
      <c r="H10" s="219">
        <f t="shared" ref="H10:H14" si="0">TRUNC(G10*$F$2+G10,2)</f>
        <v>26.51</v>
      </c>
      <c r="I10" s="219">
        <f t="shared" ref="I10:I14" si="1">TRUNC(H10*F10,2)</f>
        <v>13783.87</v>
      </c>
    </row>
    <row r="11" spans="1:10" ht="25.5" x14ac:dyDescent="0.25">
      <c r="A11" s="217" t="s">
        <v>145</v>
      </c>
      <c r="B11" s="217" t="s">
        <v>3</v>
      </c>
      <c r="C11" s="217" t="s">
        <v>61</v>
      </c>
      <c r="D11" s="217" t="s">
        <v>113</v>
      </c>
      <c r="E11" s="218" t="s">
        <v>40</v>
      </c>
      <c r="F11" s="219">
        <f>Arquitetonico!J12</f>
        <v>32.04</v>
      </c>
      <c r="G11" s="219">
        <v>36.83</v>
      </c>
      <c r="H11" s="219">
        <f t="shared" si="0"/>
        <v>47.27</v>
      </c>
      <c r="I11" s="219">
        <f t="shared" si="1"/>
        <v>1514.53</v>
      </c>
    </row>
    <row r="12" spans="1:10" ht="25.5" x14ac:dyDescent="0.25">
      <c r="A12" s="217" t="s">
        <v>409</v>
      </c>
      <c r="B12" s="217" t="s">
        <v>467</v>
      </c>
      <c r="C12" s="217" t="s">
        <v>61</v>
      </c>
      <c r="D12" s="217" t="s">
        <v>382</v>
      </c>
      <c r="E12" s="218" t="s">
        <v>39</v>
      </c>
      <c r="F12" s="219">
        <v>598.92999999999995</v>
      </c>
      <c r="G12" s="219">
        <v>1.06</v>
      </c>
      <c r="H12" s="219">
        <f t="shared" si="0"/>
        <v>1.36</v>
      </c>
      <c r="I12" s="219">
        <f t="shared" si="1"/>
        <v>814.54</v>
      </c>
    </row>
    <row r="13" spans="1:10" x14ac:dyDescent="0.25">
      <c r="A13" s="217" t="s">
        <v>410</v>
      </c>
      <c r="B13" s="217" t="s">
        <v>412</v>
      </c>
      <c r="C13" s="217" t="s">
        <v>15</v>
      </c>
      <c r="D13" s="217" t="s">
        <v>414</v>
      </c>
      <c r="E13" s="218" t="s">
        <v>397</v>
      </c>
      <c r="F13" s="219">
        <v>503.52</v>
      </c>
      <c r="G13" s="219">
        <v>23.79</v>
      </c>
      <c r="H13" s="219">
        <f t="shared" si="0"/>
        <v>30.53</v>
      </c>
      <c r="I13" s="219">
        <f t="shared" si="1"/>
        <v>15372.46</v>
      </c>
    </row>
    <row r="14" spans="1:10" x14ac:dyDescent="0.25">
      <c r="A14" s="217" t="s">
        <v>411</v>
      </c>
      <c r="B14" s="217" t="s">
        <v>413</v>
      </c>
      <c r="C14" s="217" t="s">
        <v>15</v>
      </c>
      <c r="D14" s="217" t="s">
        <v>415</v>
      </c>
      <c r="E14" s="218" t="s">
        <v>39</v>
      </c>
      <c r="F14" s="219">
        <v>503.52</v>
      </c>
      <c r="G14" s="219">
        <v>7.94</v>
      </c>
      <c r="H14" s="219">
        <f t="shared" si="0"/>
        <v>10.19</v>
      </c>
      <c r="I14" s="219">
        <f t="shared" si="1"/>
        <v>5130.8599999999997</v>
      </c>
    </row>
    <row r="15" spans="1:10" x14ac:dyDescent="0.25">
      <c r="A15" s="214" t="s">
        <v>9</v>
      </c>
      <c r="B15" s="215"/>
      <c r="C15" s="215"/>
      <c r="D15" s="215" t="s">
        <v>59</v>
      </c>
      <c r="E15" s="215"/>
      <c r="F15" s="216"/>
      <c r="G15" s="216"/>
      <c r="H15" s="216"/>
      <c r="I15" s="216">
        <f>SUM(I16:I22)</f>
        <v>26768.159999999996</v>
      </c>
    </row>
    <row r="16" spans="1:10" x14ac:dyDescent="0.25">
      <c r="A16" s="217" t="s">
        <v>129</v>
      </c>
      <c r="B16" s="217" t="s">
        <v>128</v>
      </c>
      <c r="C16" s="217" t="s">
        <v>61</v>
      </c>
      <c r="D16" s="217" t="s">
        <v>16</v>
      </c>
      <c r="E16" s="218" t="s">
        <v>39</v>
      </c>
      <c r="F16" s="219">
        <f>Arquitetonico!J15+Arquitetonico!J17</f>
        <v>3.7199999999999998</v>
      </c>
      <c r="G16" s="219">
        <v>419.13</v>
      </c>
      <c r="H16" s="219">
        <f t="shared" ref="H16:H22" si="2">TRUNC(G16*$F$2+G16,2)</f>
        <v>537.95000000000005</v>
      </c>
      <c r="I16" s="219">
        <f t="shared" ref="I16:I22" si="3">TRUNC(H16*F16,2)</f>
        <v>2001.17</v>
      </c>
    </row>
    <row r="17" spans="1:9" ht="25.5" x14ac:dyDescent="0.25">
      <c r="A17" s="217" t="s">
        <v>130</v>
      </c>
      <c r="B17" s="217" t="s">
        <v>79</v>
      </c>
      <c r="C17" s="217" t="s">
        <v>61</v>
      </c>
      <c r="D17" s="217" t="s">
        <v>73</v>
      </c>
      <c r="E17" s="218" t="s">
        <v>39</v>
      </c>
      <c r="F17" s="219">
        <f>Arquitetonico!J19</f>
        <v>16</v>
      </c>
      <c r="G17" s="219">
        <v>387.19</v>
      </c>
      <c r="H17" s="219">
        <f t="shared" si="2"/>
        <v>496.95</v>
      </c>
      <c r="I17" s="219">
        <f t="shared" si="3"/>
        <v>7951.2</v>
      </c>
    </row>
    <row r="18" spans="1:9" ht="25.5" x14ac:dyDescent="0.25">
      <c r="A18" s="217" t="s">
        <v>131</v>
      </c>
      <c r="B18" s="217" t="s">
        <v>118</v>
      </c>
      <c r="C18" s="217" t="s">
        <v>61</v>
      </c>
      <c r="D18" s="217" t="s">
        <v>20</v>
      </c>
      <c r="E18" s="218" t="s">
        <v>39</v>
      </c>
      <c r="F18" s="219">
        <f>Arquitetonico!J21</f>
        <v>135.08000000000001</v>
      </c>
      <c r="G18" s="219">
        <v>46.77</v>
      </c>
      <c r="H18" s="219">
        <f t="shared" si="2"/>
        <v>60.02</v>
      </c>
      <c r="I18" s="219">
        <f t="shared" si="3"/>
        <v>8107.5</v>
      </c>
    </row>
    <row r="19" spans="1:9" ht="25.5" x14ac:dyDescent="0.25">
      <c r="A19" s="217" t="s">
        <v>468</v>
      </c>
      <c r="B19" s="217" t="s">
        <v>469</v>
      </c>
      <c r="C19" s="217" t="s">
        <v>15</v>
      </c>
      <c r="D19" s="217" t="s">
        <v>470</v>
      </c>
      <c r="E19" s="218" t="s">
        <v>471</v>
      </c>
      <c r="F19" s="219">
        <v>4</v>
      </c>
      <c r="G19" s="219">
        <v>631.25</v>
      </c>
      <c r="H19" s="219">
        <f t="shared" si="2"/>
        <v>810.2</v>
      </c>
      <c r="I19" s="219">
        <f t="shared" si="3"/>
        <v>3240.8</v>
      </c>
    </row>
    <row r="20" spans="1:9" ht="38.25" x14ac:dyDescent="0.25">
      <c r="A20" s="217" t="s">
        <v>472</v>
      </c>
      <c r="B20" s="217" t="s">
        <v>473</v>
      </c>
      <c r="C20" s="217" t="s">
        <v>61</v>
      </c>
      <c r="D20" s="217" t="s">
        <v>474</v>
      </c>
      <c r="E20" s="218" t="s">
        <v>248</v>
      </c>
      <c r="F20" s="219">
        <v>4</v>
      </c>
      <c r="G20" s="219">
        <v>394.53</v>
      </c>
      <c r="H20" s="219">
        <f t="shared" si="2"/>
        <v>506.37</v>
      </c>
      <c r="I20" s="219">
        <f t="shared" si="3"/>
        <v>2025.48</v>
      </c>
    </row>
    <row r="21" spans="1:9" ht="25.5" x14ac:dyDescent="0.25">
      <c r="A21" s="217" t="s">
        <v>475</v>
      </c>
      <c r="B21" s="217" t="s">
        <v>476</v>
      </c>
      <c r="C21" s="217" t="s">
        <v>61</v>
      </c>
      <c r="D21" s="217" t="s">
        <v>477</v>
      </c>
      <c r="E21" s="218" t="s">
        <v>80</v>
      </c>
      <c r="F21" s="219">
        <v>1</v>
      </c>
      <c r="G21" s="219">
        <v>1261.69</v>
      </c>
      <c r="H21" s="219">
        <f t="shared" si="2"/>
        <v>1619.37</v>
      </c>
      <c r="I21" s="219">
        <f t="shared" si="3"/>
        <v>1619.37</v>
      </c>
    </row>
    <row r="22" spans="1:9" x14ac:dyDescent="0.25">
      <c r="A22" s="217" t="s">
        <v>478</v>
      </c>
      <c r="B22" s="217" t="s">
        <v>479</v>
      </c>
      <c r="C22" s="217" t="s">
        <v>15</v>
      </c>
      <c r="D22" s="217" t="s">
        <v>480</v>
      </c>
      <c r="E22" s="218" t="s">
        <v>80</v>
      </c>
      <c r="F22" s="219">
        <v>1</v>
      </c>
      <c r="G22" s="219">
        <v>1420.06</v>
      </c>
      <c r="H22" s="219">
        <f t="shared" si="2"/>
        <v>1822.64</v>
      </c>
      <c r="I22" s="219">
        <f t="shared" si="3"/>
        <v>1822.64</v>
      </c>
    </row>
    <row r="23" spans="1:9" x14ac:dyDescent="0.25">
      <c r="A23" s="214" t="s">
        <v>10</v>
      </c>
      <c r="B23" s="215"/>
      <c r="C23" s="215"/>
      <c r="D23" s="215" t="s">
        <v>114</v>
      </c>
      <c r="E23" s="215"/>
      <c r="F23" s="216"/>
      <c r="G23" s="216"/>
      <c r="H23" s="216"/>
      <c r="I23" s="216">
        <f>SUM(I24)</f>
        <v>2064.8000000000002</v>
      </c>
    </row>
    <row r="24" spans="1:9" ht="25.5" x14ac:dyDescent="0.25">
      <c r="A24" s="217" t="s">
        <v>116</v>
      </c>
      <c r="B24" s="217" t="s">
        <v>71</v>
      </c>
      <c r="C24" s="217" t="s">
        <v>15</v>
      </c>
      <c r="D24" s="217" t="s">
        <v>77</v>
      </c>
      <c r="E24" s="218" t="s">
        <v>146</v>
      </c>
      <c r="F24" s="219">
        <v>80</v>
      </c>
      <c r="G24" s="219">
        <v>20.11</v>
      </c>
      <c r="H24" s="219">
        <f>TRUNC(G24*$F$2+G24,2)</f>
        <v>25.81</v>
      </c>
      <c r="I24" s="219">
        <f>TRUNC(H24*F24,2)</f>
        <v>2064.8000000000002</v>
      </c>
    </row>
    <row r="25" spans="1:9" x14ac:dyDescent="0.25">
      <c r="A25" s="214" t="s">
        <v>11</v>
      </c>
      <c r="B25" s="215"/>
      <c r="C25" s="215"/>
      <c r="D25" s="215" t="s">
        <v>84</v>
      </c>
      <c r="E25" s="215"/>
      <c r="F25" s="216"/>
      <c r="G25" s="216"/>
      <c r="H25" s="216"/>
      <c r="I25" s="216">
        <f>SUM(I26)</f>
        <v>3453.52</v>
      </c>
    </row>
    <row r="26" spans="1:9" ht="51" x14ac:dyDescent="0.25">
      <c r="A26" s="217" t="s">
        <v>249</v>
      </c>
      <c r="B26" s="217" t="s">
        <v>143</v>
      </c>
      <c r="C26" s="217" t="s">
        <v>61</v>
      </c>
      <c r="D26" s="217" t="s">
        <v>120</v>
      </c>
      <c r="E26" s="218" t="s">
        <v>40</v>
      </c>
      <c r="F26" s="219">
        <f>Arquitetonico!J26</f>
        <v>392</v>
      </c>
      <c r="G26" s="219">
        <v>6.87</v>
      </c>
      <c r="H26" s="219">
        <f>TRUNC(G26*$F$2+G26,2)</f>
        <v>8.81</v>
      </c>
      <c r="I26" s="219">
        <f>TRUNC(H26*F26,2)</f>
        <v>3453.52</v>
      </c>
    </row>
    <row r="27" spans="1:9" x14ac:dyDescent="0.25">
      <c r="A27" s="214" t="s">
        <v>12</v>
      </c>
      <c r="B27" s="215"/>
      <c r="C27" s="215"/>
      <c r="D27" s="215" t="s">
        <v>123</v>
      </c>
      <c r="E27" s="215"/>
      <c r="F27" s="216"/>
      <c r="G27" s="216"/>
      <c r="H27" s="216"/>
      <c r="I27" s="216">
        <f>SUM(I28:I29)</f>
        <v>23184.12</v>
      </c>
    </row>
    <row r="28" spans="1:9" x14ac:dyDescent="0.25">
      <c r="A28" s="217" t="s">
        <v>72</v>
      </c>
      <c r="B28" s="217" t="s">
        <v>68</v>
      </c>
      <c r="C28" s="217" t="s">
        <v>61</v>
      </c>
      <c r="D28" s="217" t="s">
        <v>90</v>
      </c>
      <c r="E28" s="218" t="s">
        <v>40</v>
      </c>
      <c r="F28" s="219">
        <f>Arquitetonico!J35+'Muro estrutural'!B11</f>
        <v>571.45999999999992</v>
      </c>
      <c r="G28" s="219">
        <v>17.12</v>
      </c>
      <c r="H28" s="219">
        <f t="shared" ref="H28:H29" si="4">TRUNC(G28*$F$2+G28,2)</f>
        <v>21.97</v>
      </c>
      <c r="I28" s="219">
        <f t="shared" ref="I28:I29" si="5">TRUNC(H28*F28,2)</f>
        <v>12554.97</v>
      </c>
    </row>
    <row r="29" spans="1:9" ht="25.5" x14ac:dyDescent="0.25">
      <c r="A29" s="217" t="s">
        <v>74</v>
      </c>
      <c r="B29" s="217" t="s">
        <v>63</v>
      </c>
      <c r="C29" s="217" t="s">
        <v>61</v>
      </c>
      <c r="D29" s="217" t="s">
        <v>41</v>
      </c>
      <c r="E29" s="218" t="s">
        <v>150</v>
      </c>
      <c r="F29" s="219">
        <f>Arquitetonico!J37+'Muro estrutural'!B11*10</f>
        <v>5714.5999999999995</v>
      </c>
      <c r="G29" s="219">
        <v>1.45</v>
      </c>
      <c r="H29" s="219">
        <f t="shared" si="4"/>
        <v>1.86</v>
      </c>
      <c r="I29" s="219">
        <f t="shared" si="5"/>
        <v>10629.15</v>
      </c>
    </row>
    <row r="30" spans="1:9" x14ac:dyDescent="0.25">
      <c r="A30" s="214" t="s">
        <v>13</v>
      </c>
      <c r="B30" s="215"/>
      <c r="C30" s="215"/>
      <c r="D30" s="215" t="s">
        <v>97</v>
      </c>
      <c r="E30" s="215"/>
      <c r="F30" s="216"/>
      <c r="G30" s="216"/>
      <c r="H30" s="216"/>
      <c r="I30" s="216">
        <f>SUM(I31:I41)</f>
        <v>17944.830000000002</v>
      </c>
    </row>
    <row r="31" spans="1:9" ht="25.5" x14ac:dyDescent="0.25">
      <c r="A31" s="217" t="s">
        <v>47</v>
      </c>
      <c r="B31" s="217" t="s">
        <v>95</v>
      </c>
      <c r="C31" s="217" t="s">
        <v>61</v>
      </c>
      <c r="D31" s="217" t="s">
        <v>140</v>
      </c>
      <c r="E31" s="218" t="s">
        <v>19</v>
      </c>
      <c r="F31" s="219">
        <f>'Muro estrutural'!B4</f>
        <v>97.05</v>
      </c>
      <c r="G31" s="219">
        <v>59.55</v>
      </c>
      <c r="H31" s="219">
        <f t="shared" ref="H31:H41" si="6">TRUNC(G31*$F$2+G31,2)</f>
        <v>76.430000000000007</v>
      </c>
      <c r="I31" s="219">
        <f t="shared" ref="I31:I41" si="7">TRUNC(H31*F31,2)</f>
        <v>7417.53</v>
      </c>
    </row>
    <row r="32" spans="1:9" ht="25.5" x14ac:dyDescent="0.25">
      <c r="A32" s="217" t="s">
        <v>48</v>
      </c>
      <c r="B32" s="217" t="s">
        <v>58</v>
      </c>
      <c r="C32" s="217" t="s">
        <v>61</v>
      </c>
      <c r="D32" s="217" t="s">
        <v>142</v>
      </c>
      <c r="E32" s="218" t="s">
        <v>35</v>
      </c>
      <c r="F32" s="219">
        <f>'Muro estrutural'!B5</f>
        <v>91.5</v>
      </c>
      <c r="G32" s="219">
        <v>10.14</v>
      </c>
      <c r="H32" s="219">
        <f t="shared" si="6"/>
        <v>13.01</v>
      </c>
      <c r="I32" s="219">
        <f t="shared" si="7"/>
        <v>1190.4100000000001</v>
      </c>
    </row>
    <row r="33" spans="1:9" ht="25.5" x14ac:dyDescent="0.25">
      <c r="A33" s="217" t="s">
        <v>49</v>
      </c>
      <c r="B33" s="217" t="s">
        <v>56</v>
      </c>
      <c r="C33" s="217" t="s">
        <v>61</v>
      </c>
      <c r="D33" s="217" t="s">
        <v>122</v>
      </c>
      <c r="E33" s="218" t="s">
        <v>35</v>
      </c>
      <c r="F33" s="219">
        <f>'Muro estrutural'!B6</f>
        <v>234.63</v>
      </c>
      <c r="G33" s="219">
        <v>6.44</v>
      </c>
      <c r="H33" s="219">
        <f t="shared" si="6"/>
        <v>8.26</v>
      </c>
      <c r="I33" s="219">
        <f t="shared" si="7"/>
        <v>1938.04</v>
      </c>
    </row>
    <row r="34" spans="1:9" ht="25.5" x14ac:dyDescent="0.25">
      <c r="A34" s="217" t="s">
        <v>50</v>
      </c>
      <c r="B34" s="217" t="s">
        <v>30</v>
      </c>
      <c r="C34" s="217" t="s">
        <v>61</v>
      </c>
      <c r="D34" s="217" t="s">
        <v>153</v>
      </c>
      <c r="E34" s="218" t="s">
        <v>40</v>
      </c>
      <c r="F34" s="219">
        <f>'Muro estrutural'!B7</f>
        <v>16.3</v>
      </c>
      <c r="G34" s="219">
        <v>25.6</v>
      </c>
      <c r="H34" s="219">
        <f t="shared" si="6"/>
        <v>32.85</v>
      </c>
      <c r="I34" s="219">
        <f t="shared" si="7"/>
        <v>535.45000000000005</v>
      </c>
    </row>
    <row r="35" spans="1:9" ht="25.5" x14ac:dyDescent="0.25">
      <c r="A35" s="217" t="s">
        <v>51</v>
      </c>
      <c r="B35" s="217" t="s">
        <v>152</v>
      </c>
      <c r="C35" s="217" t="s">
        <v>61</v>
      </c>
      <c r="D35" s="217" t="s">
        <v>149</v>
      </c>
      <c r="E35" s="218" t="s">
        <v>39</v>
      </c>
      <c r="F35" s="219">
        <f>'Muro estrutural'!B8</f>
        <v>36.229999999999997</v>
      </c>
      <c r="G35" s="219">
        <v>4.0999999999999996</v>
      </c>
      <c r="H35" s="219">
        <f t="shared" si="6"/>
        <v>5.26</v>
      </c>
      <c r="I35" s="219">
        <f t="shared" si="7"/>
        <v>190.56</v>
      </c>
    </row>
    <row r="36" spans="1:9" ht="25.5" x14ac:dyDescent="0.25">
      <c r="A36" s="217" t="s">
        <v>52</v>
      </c>
      <c r="B36" s="217" t="s">
        <v>102</v>
      </c>
      <c r="C36" s="217" t="s">
        <v>61</v>
      </c>
      <c r="D36" s="217" t="s">
        <v>45</v>
      </c>
      <c r="E36" s="218" t="s">
        <v>39</v>
      </c>
      <c r="F36" s="219">
        <f>'Muro estrutural'!B9</f>
        <v>36.229999999999997</v>
      </c>
      <c r="G36" s="219">
        <v>19.37</v>
      </c>
      <c r="H36" s="219">
        <f t="shared" si="6"/>
        <v>24.86</v>
      </c>
      <c r="I36" s="219">
        <f t="shared" si="7"/>
        <v>900.67</v>
      </c>
    </row>
    <row r="37" spans="1:9" ht="51" x14ac:dyDescent="0.25">
      <c r="A37" s="217" t="s">
        <v>53</v>
      </c>
      <c r="B37" s="217" t="s">
        <v>88</v>
      </c>
      <c r="C37" s="217" t="s">
        <v>61</v>
      </c>
      <c r="D37" s="217" t="s">
        <v>87</v>
      </c>
      <c r="E37" s="218" t="s">
        <v>40</v>
      </c>
      <c r="F37" s="219">
        <f>'Muro estrutural'!B10</f>
        <v>9.82</v>
      </c>
      <c r="G37" s="219">
        <v>10.78</v>
      </c>
      <c r="H37" s="219">
        <f t="shared" si="6"/>
        <v>13.83</v>
      </c>
      <c r="I37" s="219">
        <f t="shared" si="7"/>
        <v>135.81</v>
      </c>
    </row>
    <row r="38" spans="1:9" ht="25.5" x14ac:dyDescent="0.25">
      <c r="A38" s="217" t="s">
        <v>54</v>
      </c>
      <c r="B38" s="217" t="s">
        <v>136</v>
      </c>
      <c r="C38" s="217" t="s">
        <v>61</v>
      </c>
      <c r="D38" s="217" t="s">
        <v>21</v>
      </c>
      <c r="E38" s="218" t="s">
        <v>39</v>
      </c>
      <c r="F38" s="219">
        <f>'Muro estrutural'!B12</f>
        <v>60.78</v>
      </c>
      <c r="G38" s="219">
        <v>9.3800000000000008</v>
      </c>
      <c r="H38" s="219">
        <f t="shared" si="6"/>
        <v>12.03</v>
      </c>
      <c r="I38" s="219">
        <f t="shared" si="7"/>
        <v>731.18</v>
      </c>
    </row>
    <row r="39" spans="1:9" ht="51" x14ac:dyDescent="0.25">
      <c r="A39" s="217" t="s">
        <v>55</v>
      </c>
      <c r="B39" s="217" t="s">
        <v>34</v>
      </c>
      <c r="C39" s="217" t="s">
        <v>61</v>
      </c>
      <c r="D39" s="217" t="s">
        <v>141</v>
      </c>
      <c r="E39" s="218" t="s">
        <v>39</v>
      </c>
      <c r="F39" s="219">
        <f>'Muro estrutural'!B13</f>
        <v>30.4</v>
      </c>
      <c r="G39" s="219">
        <v>55.75</v>
      </c>
      <c r="H39" s="219">
        <f t="shared" si="6"/>
        <v>71.55</v>
      </c>
      <c r="I39" s="219">
        <f t="shared" si="7"/>
        <v>2175.12</v>
      </c>
    </row>
    <row r="40" spans="1:9" ht="25.5" x14ac:dyDescent="0.25">
      <c r="A40" s="217" t="s">
        <v>155</v>
      </c>
      <c r="B40" s="217" t="s">
        <v>99</v>
      </c>
      <c r="C40" s="217" t="s">
        <v>61</v>
      </c>
      <c r="D40" s="217" t="s">
        <v>148</v>
      </c>
      <c r="E40" s="218" t="s">
        <v>40</v>
      </c>
      <c r="F40" s="219">
        <f>'Muro estrutural'!B14</f>
        <v>3.44</v>
      </c>
      <c r="G40" s="219">
        <v>486.8</v>
      </c>
      <c r="H40" s="219">
        <f t="shared" si="6"/>
        <v>624.79999999999995</v>
      </c>
      <c r="I40" s="219">
        <f t="shared" si="7"/>
        <v>2149.31</v>
      </c>
    </row>
    <row r="41" spans="1:9" ht="25.5" x14ac:dyDescent="0.25">
      <c r="A41" s="217" t="s">
        <v>156</v>
      </c>
      <c r="B41" s="217" t="s">
        <v>103</v>
      </c>
      <c r="C41" s="217" t="s">
        <v>61</v>
      </c>
      <c r="D41" s="217" t="s">
        <v>38</v>
      </c>
      <c r="E41" s="218" t="s">
        <v>35</v>
      </c>
      <c r="F41" s="219">
        <f>'Muro estrutural'!B15</f>
        <v>80.66</v>
      </c>
      <c r="G41" s="219">
        <v>5.61</v>
      </c>
      <c r="H41" s="219">
        <f t="shared" si="6"/>
        <v>7.2</v>
      </c>
      <c r="I41" s="219">
        <f t="shared" si="7"/>
        <v>580.75</v>
      </c>
    </row>
    <row r="42" spans="1:9" x14ac:dyDescent="0.25">
      <c r="A42" s="214" t="s">
        <v>14</v>
      </c>
      <c r="B42" s="215"/>
      <c r="C42" s="215"/>
      <c r="D42" s="215" t="s">
        <v>94</v>
      </c>
      <c r="E42" s="215"/>
      <c r="F42" s="216"/>
      <c r="G42" s="216"/>
      <c r="H42" s="216"/>
      <c r="I42" s="216">
        <f>SUM(I43:I49)</f>
        <v>36348.51</v>
      </c>
    </row>
    <row r="43" spans="1:9" ht="51" x14ac:dyDescent="0.25">
      <c r="A43" s="217" t="s">
        <v>23</v>
      </c>
      <c r="B43" s="217" t="s">
        <v>481</v>
      </c>
      <c r="C43" s="217" t="s">
        <v>61</v>
      </c>
      <c r="D43" s="217" t="s">
        <v>482</v>
      </c>
      <c r="E43" s="218" t="s">
        <v>39</v>
      </c>
      <c r="F43" s="219">
        <f>'Muro estrutural'!B17</f>
        <v>245.6</v>
      </c>
      <c r="G43" s="219">
        <v>67.55</v>
      </c>
      <c r="H43" s="219">
        <f t="shared" ref="H43:H49" si="8">TRUNC(G43*$F$2+G43,2)</f>
        <v>86.7</v>
      </c>
      <c r="I43" s="219">
        <f t="shared" ref="I43:I49" si="9">TRUNC(H43*F43,2)</f>
        <v>21293.52</v>
      </c>
    </row>
    <row r="44" spans="1:9" ht="25.5" x14ac:dyDescent="0.25">
      <c r="A44" s="217" t="s">
        <v>24</v>
      </c>
      <c r="B44" s="217" t="s">
        <v>99</v>
      </c>
      <c r="C44" s="217" t="s">
        <v>61</v>
      </c>
      <c r="D44" s="217" t="s">
        <v>148</v>
      </c>
      <c r="E44" s="218" t="s">
        <v>40</v>
      </c>
      <c r="F44" s="219">
        <f>'Muro estrutural'!B18</f>
        <v>4.9000000000000004</v>
      </c>
      <c r="G44" s="219">
        <v>486.8</v>
      </c>
      <c r="H44" s="219">
        <f t="shared" si="8"/>
        <v>624.79999999999995</v>
      </c>
      <c r="I44" s="219">
        <f t="shared" si="9"/>
        <v>3061.52</v>
      </c>
    </row>
    <row r="45" spans="1:9" ht="25.5" x14ac:dyDescent="0.25">
      <c r="A45" s="217" t="s">
        <v>25</v>
      </c>
      <c r="B45" s="217" t="s">
        <v>100</v>
      </c>
      <c r="C45" s="217" t="s">
        <v>61</v>
      </c>
      <c r="D45" s="217" t="s">
        <v>124</v>
      </c>
      <c r="E45" s="218" t="s">
        <v>40</v>
      </c>
      <c r="F45" s="219">
        <f>'Muro estrutural'!B19</f>
        <v>1.63</v>
      </c>
      <c r="G45" s="219">
        <v>555.65</v>
      </c>
      <c r="H45" s="219">
        <f t="shared" si="8"/>
        <v>713.17</v>
      </c>
      <c r="I45" s="219">
        <f t="shared" si="9"/>
        <v>1162.46</v>
      </c>
    </row>
    <row r="46" spans="1:9" x14ac:dyDescent="0.25">
      <c r="A46" s="217" t="s">
        <v>26</v>
      </c>
      <c r="B46" s="217" t="s">
        <v>98</v>
      </c>
      <c r="C46" s="217" t="s">
        <v>61</v>
      </c>
      <c r="D46" s="217" t="s">
        <v>138</v>
      </c>
      <c r="E46" s="218" t="s">
        <v>40</v>
      </c>
      <c r="F46" s="219">
        <f>'Muro estrutural'!B20</f>
        <v>4.21</v>
      </c>
      <c r="G46" s="219">
        <v>579.32000000000005</v>
      </c>
      <c r="H46" s="219">
        <f t="shared" si="8"/>
        <v>743.55</v>
      </c>
      <c r="I46" s="219">
        <f t="shared" si="9"/>
        <v>3130.34</v>
      </c>
    </row>
    <row r="47" spans="1:9" ht="25.5" x14ac:dyDescent="0.25">
      <c r="A47" s="217" t="s">
        <v>27</v>
      </c>
      <c r="B47" s="217" t="s">
        <v>101</v>
      </c>
      <c r="C47" s="217" t="s">
        <v>61</v>
      </c>
      <c r="D47" s="217" t="s">
        <v>93</v>
      </c>
      <c r="E47" s="218" t="s">
        <v>35</v>
      </c>
      <c r="F47" s="219">
        <f>'Muro estrutural'!B21</f>
        <v>327.51</v>
      </c>
      <c r="G47" s="219">
        <v>5.98</v>
      </c>
      <c r="H47" s="219">
        <f t="shared" si="8"/>
        <v>7.67</v>
      </c>
      <c r="I47" s="219">
        <f t="shared" si="9"/>
        <v>2512</v>
      </c>
    </row>
    <row r="48" spans="1:9" ht="25.5" x14ac:dyDescent="0.25">
      <c r="A48" s="217" t="s">
        <v>28</v>
      </c>
      <c r="B48" s="217" t="s">
        <v>104</v>
      </c>
      <c r="C48" s="217" t="s">
        <v>61</v>
      </c>
      <c r="D48" s="217" t="s">
        <v>127</v>
      </c>
      <c r="E48" s="218" t="s">
        <v>35</v>
      </c>
      <c r="F48" s="219">
        <f>'Muro estrutural'!B22</f>
        <v>206.54</v>
      </c>
      <c r="G48" s="219">
        <v>9.17</v>
      </c>
      <c r="H48" s="219">
        <f t="shared" si="8"/>
        <v>11.76</v>
      </c>
      <c r="I48" s="219">
        <f t="shared" si="9"/>
        <v>2428.91</v>
      </c>
    </row>
    <row r="49" spans="1:9" ht="51" x14ac:dyDescent="0.25">
      <c r="A49" s="217" t="s">
        <v>483</v>
      </c>
      <c r="B49" s="217" t="s">
        <v>484</v>
      </c>
      <c r="C49" s="217" t="s">
        <v>61</v>
      </c>
      <c r="D49" s="217" t="s">
        <v>485</v>
      </c>
      <c r="E49" s="218" t="s">
        <v>39</v>
      </c>
      <c r="F49" s="219">
        <f>Arquitetonico!J42</f>
        <v>36</v>
      </c>
      <c r="G49" s="219">
        <v>59.73</v>
      </c>
      <c r="H49" s="219">
        <f t="shared" si="8"/>
        <v>76.66</v>
      </c>
      <c r="I49" s="219">
        <f t="shared" si="9"/>
        <v>2759.76</v>
      </c>
    </row>
    <row r="50" spans="1:9" x14ac:dyDescent="0.25">
      <c r="A50" s="214">
        <v>9</v>
      </c>
      <c r="B50" s="215"/>
      <c r="C50" s="215"/>
      <c r="D50" s="215" t="s">
        <v>579</v>
      </c>
      <c r="E50" s="215"/>
      <c r="F50" s="216"/>
      <c r="G50" s="216"/>
      <c r="H50" s="216"/>
      <c r="I50" s="216">
        <f>SUM(I51:I53)</f>
        <v>13766.41</v>
      </c>
    </row>
    <row r="51" spans="1:9" ht="25.5" x14ac:dyDescent="0.25">
      <c r="A51" s="217" t="s">
        <v>157</v>
      </c>
      <c r="B51" s="217" t="s">
        <v>581</v>
      </c>
      <c r="C51" s="217" t="s">
        <v>61</v>
      </c>
      <c r="D51" s="217" t="s">
        <v>582</v>
      </c>
      <c r="E51" s="218" t="s">
        <v>39</v>
      </c>
      <c r="F51" s="219">
        <f>Arquitetonico!J47</f>
        <v>0.36</v>
      </c>
      <c r="G51" s="219">
        <v>1117.5</v>
      </c>
      <c r="H51" s="219">
        <f t="shared" ref="H51:H53" si="10">TRUNC(G51*$F$2+G51,2)</f>
        <v>1434.31</v>
      </c>
      <c r="I51" s="219">
        <f t="shared" ref="I51:I53" si="11">TRUNC(H51*F51,2)</f>
        <v>516.35</v>
      </c>
    </row>
    <row r="52" spans="1:9" ht="25.5" x14ac:dyDescent="0.25">
      <c r="A52" s="217" t="s">
        <v>0</v>
      </c>
      <c r="B52" s="217" t="s">
        <v>584</v>
      </c>
      <c r="C52" s="217" t="s">
        <v>61</v>
      </c>
      <c r="D52" s="217" t="s">
        <v>585</v>
      </c>
      <c r="E52" s="218" t="s">
        <v>39</v>
      </c>
      <c r="F52" s="219">
        <f>Arquitetonico!J50</f>
        <v>4.8</v>
      </c>
      <c r="G52" s="219">
        <v>821.47</v>
      </c>
      <c r="H52" s="219">
        <f t="shared" si="10"/>
        <v>1054.3499999999999</v>
      </c>
      <c r="I52" s="219">
        <f t="shared" si="11"/>
        <v>5060.88</v>
      </c>
    </row>
    <row r="53" spans="1:9" ht="25.5" x14ac:dyDescent="0.25">
      <c r="A53" s="217" t="s">
        <v>363</v>
      </c>
      <c r="B53" s="217" t="s">
        <v>587</v>
      </c>
      <c r="C53" s="217" t="s">
        <v>61</v>
      </c>
      <c r="D53" s="217" t="s">
        <v>588</v>
      </c>
      <c r="E53" s="218" t="s">
        <v>39</v>
      </c>
      <c r="F53" s="219">
        <f>Arquitetonico!J53</f>
        <v>5.67</v>
      </c>
      <c r="G53" s="219">
        <v>1125.29</v>
      </c>
      <c r="H53" s="219">
        <f t="shared" si="10"/>
        <v>1444.3</v>
      </c>
      <c r="I53" s="219">
        <f t="shared" si="11"/>
        <v>8189.18</v>
      </c>
    </row>
    <row r="54" spans="1:9" x14ac:dyDescent="0.25">
      <c r="A54" s="214">
        <v>10</v>
      </c>
      <c r="B54" s="215"/>
      <c r="C54" s="215"/>
      <c r="D54" s="215" t="s">
        <v>362</v>
      </c>
      <c r="E54" s="215"/>
      <c r="F54" s="216"/>
      <c r="G54" s="216"/>
      <c r="H54" s="216"/>
      <c r="I54" s="216">
        <f>SUM(I55:I64)</f>
        <v>144947.31</v>
      </c>
    </row>
    <row r="55" spans="1:9" ht="25.5" x14ac:dyDescent="0.25">
      <c r="A55" s="217" t="s">
        <v>106</v>
      </c>
      <c r="B55" s="217" t="s">
        <v>486</v>
      </c>
      <c r="C55" s="217" t="s">
        <v>15</v>
      </c>
      <c r="D55" s="217" t="s">
        <v>367</v>
      </c>
      <c r="E55" s="218" t="s">
        <v>35</v>
      </c>
      <c r="F55" s="219">
        <f>'Lar Doce Lar'!E31</f>
        <v>5544.0272599999998</v>
      </c>
      <c r="G55" s="219">
        <v>7.37</v>
      </c>
      <c r="H55" s="219">
        <f t="shared" ref="H55:H64" si="12">TRUNC(G55*$F$2+G55,2)</f>
        <v>9.4499999999999993</v>
      </c>
      <c r="I55" s="219">
        <f t="shared" ref="I55:I64" si="13">TRUNC(H55*F55,2)</f>
        <v>52391.05</v>
      </c>
    </row>
    <row r="56" spans="1:9" x14ac:dyDescent="0.25">
      <c r="A56" s="217" t="s">
        <v>108</v>
      </c>
      <c r="B56" s="217" t="s">
        <v>364</v>
      </c>
      <c r="C56" s="217" t="s">
        <v>15</v>
      </c>
      <c r="D56" s="217" t="s">
        <v>394</v>
      </c>
      <c r="E56" s="218" t="s">
        <v>35</v>
      </c>
      <c r="F56" s="219">
        <f>'Lar Doce Lar'!E31</f>
        <v>5544.0272599999998</v>
      </c>
      <c r="G56" s="219">
        <v>2.4300000000000002</v>
      </c>
      <c r="H56" s="219">
        <f t="shared" si="12"/>
        <v>3.11</v>
      </c>
      <c r="I56" s="219">
        <f t="shared" si="13"/>
        <v>17241.919999999998</v>
      </c>
    </row>
    <row r="57" spans="1:9" x14ac:dyDescent="0.25">
      <c r="A57" s="217" t="s">
        <v>109</v>
      </c>
      <c r="B57" s="217" t="s">
        <v>416</v>
      </c>
      <c r="C57" s="217" t="s">
        <v>15</v>
      </c>
      <c r="D57" s="217" t="s">
        <v>418</v>
      </c>
      <c r="E57" s="218" t="s">
        <v>19</v>
      </c>
      <c r="F57" s="219">
        <v>39.479999999999997</v>
      </c>
      <c r="G57" s="219">
        <v>37.31</v>
      </c>
      <c r="H57" s="219">
        <f t="shared" si="12"/>
        <v>47.88</v>
      </c>
      <c r="I57" s="219">
        <f t="shared" si="13"/>
        <v>1890.3</v>
      </c>
    </row>
    <row r="58" spans="1:9" ht="25.5" x14ac:dyDescent="0.25">
      <c r="A58" s="217" t="s">
        <v>688</v>
      </c>
      <c r="B58" s="217" t="s">
        <v>417</v>
      </c>
      <c r="C58" s="217" t="s">
        <v>15</v>
      </c>
      <c r="D58" s="217" t="s">
        <v>419</v>
      </c>
      <c r="E58" s="218" t="s">
        <v>39</v>
      </c>
      <c r="F58" s="219">
        <f>Arquitetonico!J58</f>
        <v>601.80999999999995</v>
      </c>
      <c r="G58" s="219">
        <v>62.17</v>
      </c>
      <c r="H58" s="219">
        <f t="shared" si="12"/>
        <v>79.790000000000006</v>
      </c>
      <c r="I58" s="219">
        <f t="shared" si="13"/>
        <v>48018.41</v>
      </c>
    </row>
    <row r="59" spans="1:9" ht="38.25" x14ac:dyDescent="0.25">
      <c r="A59" s="217" t="s">
        <v>689</v>
      </c>
      <c r="B59" s="217" t="s">
        <v>75</v>
      </c>
      <c r="C59" s="217" t="s">
        <v>61</v>
      </c>
      <c r="D59" s="217" t="s">
        <v>126</v>
      </c>
      <c r="E59" s="218" t="s">
        <v>39</v>
      </c>
      <c r="F59" s="219">
        <f>'Lar Doce Lar'!E32</f>
        <v>624.18299999999999</v>
      </c>
      <c r="G59" s="219">
        <v>14.46</v>
      </c>
      <c r="H59" s="219">
        <f t="shared" si="12"/>
        <v>18.55</v>
      </c>
      <c r="I59" s="219">
        <f t="shared" si="13"/>
        <v>11578.59</v>
      </c>
    </row>
    <row r="60" spans="1:9" ht="38.25" x14ac:dyDescent="0.25">
      <c r="A60" s="217" t="s">
        <v>690</v>
      </c>
      <c r="B60" s="217" t="s">
        <v>365</v>
      </c>
      <c r="C60" s="217" t="s">
        <v>15</v>
      </c>
      <c r="D60" s="217" t="s">
        <v>368</v>
      </c>
      <c r="E60" s="218" t="s">
        <v>35</v>
      </c>
      <c r="F60" s="219">
        <f>'Lar Doce Lar'!E33</f>
        <v>15.154046847999997</v>
      </c>
      <c r="G60" s="219">
        <v>5.48</v>
      </c>
      <c r="H60" s="219">
        <f t="shared" si="12"/>
        <v>7.03</v>
      </c>
      <c r="I60" s="219">
        <f t="shared" si="13"/>
        <v>106.53</v>
      </c>
    </row>
    <row r="61" spans="1:9" ht="38.25" x14ac:dyDescent="0.25">
      <c r="A61" s="217" t="s">
        <v>691</v>
      </c>
      <c r="B61" s="217" t="s">
        <v>366</v>
      </c>
      <c r="C61" s="217" t="s">
        <v>15</v>
      </c>
      <c r="D61" s="217" t="s">
        <v>369</v>
      </c>
      <c r="E61" s="218" t="s">
        <v>35</v>
      </c>
      <c r="F61" s="219">
        <f>'Lar Doce Lar'!E34</f>
        <v>9.2480850000000014</v>
      </c>
      <c r="G61" s="219">
        <v>5.94</v>
      </c>
      <c r="H61" s="219">
        <f t="shared" si="12"/>
        <v>7.62</v>
      </c>
      <c r="I61" s="219">
        <f t="shared" si="13"/>
        <v>70.47</v>
      </c>
    </row>
    <row r="62" spans="1:9" x14ac:dyDescent="0.25">
      <c r="A62" s="217" t="s">
        <v>692</v>
      </c>
      <c r="B62" s="217" t="s">
        <v>487</v>
      </c>
      <c r="C62" s="217" t="s">
        <v>15</v>
      </c>
      <c r="D62" s="217" t="s">
        <v>370</v>
      </c>
      <c r="E62" s="218" t="s">
        <v>397</v>
      </c>
      <c r="F62" s="219">
        <f>'Lar Doce Lar'!E35</f>
        <v>54.022750000000002</v>
      </c>
      <c r="G62" s="219">
        <v>45.15</v>
      </c>
      <c r="H62" s="219">
        <f t="shared" si="12"/>
        <v>57.95</v>
      </c>
      <c r="I62" s="219">
        <f t="shared" si="13"/>
        <v>3130.61</v>
      </c>
    </row>
    <row r="63" spans="1:9" ht="25.5" x14ac:dyDescent="0.25">
      <c r="A63" s="217" t="s">
        <v>693</v>
      </c>
      <c r="B63" s="217" t="s">
        <v>488</v>
      </c>
      <c r="C63" s="217" t="s">
        <v>61</v>
      </c>
      <c r="D63" s="217" t="s">
        <v>383</v>
      </c>
      <c r="E63" s="218" t="s">
        <v>39</v>
      </c>
      <c r="F63" s="219">
        <v>598.92999999999995</v>
      </c>
      <c r="G63" s="219">
        <v>9.8000000000000007</v>
      </c>
      <c r="H63" s="219">
        <f t="shared" si="12"/>
        <v>12.57</v>
      </c>
      <c r="I63" s="219">
        <f t="shared" si="13"/>
        <v>7528.55</v>
      </c>
    </row>
    <row r="64" spans="1:9" ht="25.5" x14ac:dyDescent="0.25">
      <c r="A64" s="217" t="s">
        <v>694</v>
      </c>
      <c r="B64" s="217" t="s">
        <v>489</v>
      </c>
      <c r="C64" s="217" t="s">
        <v>61</v>
      </c>
      <c r="D64" s="217" t="s">
        <v>490</v>
      </c>
      <c r="E64" s="218" t="s">
        <v>39</v>
      </c>
      <c r="F64" s="219">
        <f>Arquitetonico!J61</f>
        <v>62</v>
      </c>
      <c r="G64" s="219">
        <v>37.590000000000003</v>
      </c>
      <c r="H64" s="219">
        <f t="shared" si="12"/>
        <v>48.24</v>
      </c>
      <c r="I64" s="219">
        <f t="shared" si="13"/>
        <v>2990.88</v>
      </c>
    </row>
    <row r="65" spans="1:9" x14ac:dyDescent="0.25">
      <c r="A65" s="214">
        <v>11</v>
      </c>
      <c r="B65" s="215"/>
      <c r="C65" s="215"/>
      <c r="D65" s="215" t="s">
        <v>491</v>
      </c>
      <c r="E65" s="215"/>
      <c r="F65" s="216"/>
      <c r="G65" s="216"/>
      <c r="H65" s="216"/>
      <c r="I65" s="216">
        <f>SUM(I66)</f>
        <v>1720.66</v>
      </c>
    </row>
    <row r="66" spans="1:9" ht="25.5" x14ac:dyDescent="0.25">
      <c r="A66" s="217" t="s">
        <v>81</v>
      </c>
      <c r="B66" s="217" t="s">
        <v>492</v>
      </c>
      <c r="C66" s="217" t="s">
        <v>61</v>
      </c>
      <c r="D66" s="217" t="s">
        <v>493</v>
      </c>
      <c r="E66" s="218" t="s">
        <v>39</v>
      </c>
      <c r="F66" s="219">
        <f>Arquitetonico!J67</f>
        <v>47.31</v>
      </c>
      <c r="G66" s="219">
        <v>28.34</v>
      </c>
      <c r="H66" s="219">
        <f>TRUNC(G66*$F$2+G66,2)</f>
        <v>36.369999999999997</v>
      </c>
      <c r="I66" s="219">
        <f>TRUNC(H66*F66,2)</f>
        <v>1720.66</v>
      </c>
    </row>
    <row r="67" spans="1:9" x14ac:dyDescent="0.25">
      <c r="A67" s="214">
        <v>12</v>
      </c>
      <c r="B67" s="215"/>
      <c r="C67" s="215"/>
      <c r="D67" s="215" t="s">
        <v>105</v>
      </c>
      <c r="E67" s="215"/>
      <c r="F67" s="216"/>
      <c r="G67" s="216"/>
      <c r="H67" s="216"/>
      <c r="I67" s="216">
        <f>SUM(I68:I70)</f>
        <v>28318.43</v>
      </c>
    </row>
    <row r="68" spans="1:9" ht="38.25" x14ac:dyDescent="0.25">
      <c r="A68" s="217" t="s">
        <v>65</v>
      </c>
      <c r="B68" s="217" t="s">
        <v>115</v>
      </c>
      <c r="C68" s="217" t="s">
        <v>61</v>
      </c>
      <c r="D68" s="217" t="s">
        <v>96</v>
      </c>
      <c r="E68" s="218" t="s">
        <v>39</v>
      </c>
      <c r="F68" s="219">
        <f>Arquitetonico!J72</f>
        <v>804.4</v>
      </c>
      <c r="G68" s="219">
        <v>3.02</v>
      </c>
      <c r="H68" s="219">
        <f t="shared" ref="H68:H70" si="14">TRUNC(G68*$F$2+G68,2)</f>
        <v>3.87</v>
      </c>
      <c r="I68" s="219">
        <f t="shared" ref="I68:I70" si="15">TRUNC(H68*F68,2)</f>
        <v>3113.02</v>
      </c>
    </row>
    <row r="69" spans="1:9" ht="51" x14ac:dyDescent="0.25">
      <c r="A69" s="217" t="s">
        <v>66</v>
      </c>
      <c r="B69" s="217" t="s">
        <v>92</v>
      </c>
      <c r="C69" s="217" t="s">
        <v>61</v>
      </c>
      <c r="D69" s="217" t="s">
        <v>1</v>
      </c>
      <c r="E69" s="218" t="s">
        <v>39</v>
      </c>
      <c r="F69" s="219">
        <f>Arquitetonico!J76</f>
        <v>804.4</v>
      </c>
      <c r="G69" s="219">
        <v>23.4</v>
      </c>
      <c r="H69" s="219">
        <f t="shared" si="14"/>
        <v>30.03</v>
      </c>
      <c r="I69" s="219">
        <f t="shared" si="15"/>
        <v>24156.13</v>
      </c>
    </row>
    <row r="70" spans="1:9" ht="38.25" x14ac:dyDescent="0.25">
      <c r="A70" s="217" t="s">
        <v>67</v>
      </c>
      <c r="B70" s="217" t="s">
        <v>494</v>
      </c>
      <c r="C70" s="217" t="s">
        <v>61</v>
      </c>
      <c r="D70" s="217" t="s">
        <v>495</v>
      </c>
      <c r="E70" s="218" t="s">
        <v>39</v>
      </c>
      <c r="F70" s="219">
        <f>Arquitetonico!J79</f>
        <v>16</v>
      </c>
      <c r="G70" s="219">
        <v>51.1</v>
      </c>
      <c r="H70" s="219">
        <f t="shared" si="14"/>
        <v>65.58</v>
      </c>
      <c r="I70" s="219">
        <f t="shared" si="15"/>
        <v>1049.28</v>
      </c>
    </row>
    <row r="71" spans="1:9" x14ac:dyDescent="0.25">
      <c r="A71" s="214">
        <v>13</v>
      </c>
      <c r="B71" s="215"/>
      <c r="C71" s="215"/>
      <c r="D71" s="215" t="s">
        <v>46</v>
      </c>
      <c r="E71" s="215"/>
      <c r="F71" s="216"/>
      <c r="G71" s="216"/>
      <c r="H71" s="216"/>
      <c r="I71" s="216">
        <f>SUM(I72:I78)</f>
        <v>21271.559999999998</v>
      </c>
    </row>
    <row r="72" spans="1:9" x14ac:dyDescent="0.25">
      <c r="A72" s="217" t="s">
        <v>371</v>
      </c>
      <c r="B72" s="217" t="s">
        <v>36</v>
      </c>
      <c r="C72" s="217" t="s">
        <v>61</v>
      </c>
      <c r="D72" s="217" t="s">
        <v>121</v>
      </c>
      <c r="E72" s="218" t="s">
        <v>39</v>
      </c>
      <c r="F72" s="219">
        <f>Arquitetonico!J84</f>
        <v>804.4</v>
      </c>
      <c r="G72" s="219">
        <v>1.55</v>
      </c>
      <c r="H72" s="219">
        <f t="shared" ref="H72:H78" si="16">TRUNC(G72*$F$2+G72,2)</f>
        <v>1.98</v>
      </c>
      <c r="I72" s="219">
        <f t="shared" ref="I72:I78" si="17">TRUNC(H72*F72,2)</f>
        <v>1592.71</v>
      </c>
    </row>
    <row r="73" spans="1:9" ht="25.5" x14ac:dyDescent="0.25">
      <c r="A73" s="217" t="s">
        <v>372</v>
      </c>
      <c r="B73" s="217" t="s">
        <v>37</v>
      </c>
      <c r="C73" s="217" t="s">
        <v>61</v>
      </c>
      <c r="D73" s="217" t="s">
        <v>134</v>
      </c>
      <c r="E73" s="218" t="s">
        <v>39</v>
      </c>
      <c r="F73" s="219">
        <f>Arquitetonico!J89</f>
        <v>999.52</v>
      </c>
      <c r="G73" s="219">
        <v>9.51</v>
      </c>
      <c r="H73" s="219">
        <f t="shared" si="16"/>
        <v>12.2</v>
      </c>
      <c r="I73" s="219">
        <f t="shared" si="17"/>
        <v>12194.14</v>
      </c>
    </row>
    <row r="74" spans="1:9" ht="38.25" x14ac:dyDescent="0.25">
      <c r="A74" s="217" t="s">
        <v>373</v>
      </c>
      <c r="B74" s="217" t="s">
        <v>75</v>
      </c>
      <c r="C74" s="217" t="s">
        <v>61</v>
      </c>
      <c r="D74" s="217" t="s">
        <v>126</v>
      </c>
      <c r="E74" s="218" t="s">
        <v>39</v>
      </c>
      <c r="F74" s="219">
        <f>Arquitetonico!J92</f>
        <v>22.04</v>
      </c>
      <c r="G74" s="219">
        <v>14.46</v>
      </c>
      <c r="H74" s="219">
        <f t="shared" si="16"/>
        <v>18.55</v>
      </c>
      <c r="I74" s="219">
        <f t="shared" si="17"/>
        <v>408.84</v>
      </c>
    </row>
    <row r="75" spans="1:9" x14ac:dyDescent="0.25">
      <c r="A75" s="217" t="s">
        <v>374</v>
      </c>
      <c r="B75" s="217" t="s">
        <v>496</v>
      </c>
      <c r="C75" s="217" t="s">
        <v>61</v>
      </c>
      <c r="D75" s="217" t="s">
        <v>497</v>
      </c>
      <c r="E75" s="218" t="s">
        <v>39</v>
      </c>
      <c r="F75" s="219">
        <v>16.5</v>
      </c>
      <c r="G75" s="219">
        <v>16.14</v>
      </c>
      <c r="H75" s="219">
        <f t="shared" si="16"/>
        <v>20.71</v>
      </c>
      <c r="I75" s="219">
        <f t="shared" si="17"/>
        <v>341.71</v>
      </c>
    </row>
    <row r="76" spans="1:9" ht="25.5" x14ac:dyDescent="0.25">
      <c r="A76" s="217" t="s">
        <v>375</v>
      </c>
      <c r="B76" s="217" t="s">
        <v>498</v>
      </c>
      <c r="C76" s="217" t="s">
        <v>61</v>
      </c>
      <c r="D76" s="217" t="s">
        <v>499</v>
      </c>
      <c r="E76" s="218" t="s">
        <v>39</v>
      </c>
      <c r="F76" s="219">
        <f>Arquitetonico!J95</f>
        <v>188</v>
      </c>
      <c r="G76" s="219">
        <v>10.55</v>
      </c>
      <c r="H76" s="219">
        <f t="shared" si="16"/>
        <v>13.54</v>
      </c>
      <c r="I76" s="219">
        <f t="shared" si="17"/>
        <v>2545.52</v>
      </c>
    </row>
    <row r="77" spans="1:9" ht="25.5" x14ac:dyDescent="0.25">
      <c r="A77" s="217" t="s">
        <v>526</v>
      </c>
      <c r="B77" s="217" t="s">
        <v>500</v>
      </c>
      <c r="C77" s="217" t="s">
        <v>61</v>
      </c>
      <c r="D77" s="217" t="s">
        <v>501</v>
      </c>
      <c r="E77" s="218" t="s">
        <v>39</v>
      </c>
      <c r="F77" s="219">
        <f>Arquitetonico!J98</f>
        <v>188</v>
      </c>
      <c r="G77" s="219">
        <v>7.51</v>
      </c>
      <c r="H77" s="219">
        <f t="shared" si="16"/>
        <v>9.6300000000000008</v>
      </c>
      <c r="I77" s="219">
        <f t="shared" si="17"/>
        <v>1810.44</v>
      </c>
    </row>
    <row r="78" spans="1:9" x14ac:dyDescent="0.25">
      <c r="A78" s="217" t="s">
        <v>529</v>
      </c>
      <c r="B78" s="217" t="s">
        <v>502</v>
      </c>
      <c r="C78" s="217" t="s">
        <v>61</v>
      </c>
      <c r="D78" s="217" t="s">
        <v>503</v>
      </c>
      <c r="E78" s="218" t="s">
        <v>39</v>
      </c>
      <c r="F78" s="219">
        <f>Arquitetonico!J101</f>
        <v>188</v>
      </c>
      <c r="G78" s="219">
        <v>9.86</v>
      </c>
      <c r="H78" s="219">
        <f t="shared" si="16"/>
        <v>12.65</v>
      </c>
      <c r="I78" s="219">
        <f t="shared" si="17"/>
        <v>2378.1999999999998</v>
      </c>
    </row>
    <row r="79" spans="1:9" x14ac:dyDescent="0.25">
      <c r="A79" s="214">
        <v>14</v>
      </c>
      <c r="B79" s="215"/>
      <c r="C79" s="215"/>
      <c r="D79" s="215" t="s">
        <v>151</v>
      </c>
      <c r="E79" s="215"/>
      <c r="F79" s="216"/>
      <c r="G79" s="216"/>
      <c r="H79" s="216"/>
      <c r="I79" s="216">
        <f>SUM(I80:I83)</f>
        <v>30537.16</v>
      </c>
    </row>
    <row r="80" spans="1:9" ht="38.25" x14ac:dyDescent="0.25">
      <c r="A80" s="217" t="s">
        <v>384</v>
      </c>
      <c r="B80" s="217" t="s">
        <v>133</v>
      </c>
      <c r="C80" s="217" t="s">
        <v>61</v>
      </c>
      <c r="D80" s="217" t="s">
        <v>139</v>
      </c>
      <c r="E80" s="218" t="s">
        <v>39</v>
      </c>
      <c r="F80" s="219">
        <f>Arquitetonico!J107</f>
        <v>338.36</v>
      </c>
      <c r="G80" s="219">
        <v>51.38</v>
      </c>
      <c r="H80" s="219">
        <f t="shared" ref="H80:H83" si="18">TRUNC(G80*$F$2+G80,2)</f>
        <v>65.94</v>
      </c>
      <c r="I80" s="219">
        <f t="shared" ref="I80:I83" si="19">TRUNC(H80*F80,2)</f>
        <v>22311.45</v>
      </c>
    </row>
    <row r="81" spans="1:9" ht="51" x14ac:dyDescent="0.25">
      <c r="A81" s="217" t="s">
        <v>385</v>
      </c>
      <c r="B81" s="217" t="s">
        <v>504</v>
      </c>
      <c r="C81" s="217" t="s">
        <v>61</v>
      </c>
      <c r="D81" s="217" t="s">
        <v>505</v>
      </c>
      <c r="E81" s="218" t="s">
        <v>39</v>
      </c>
      <c r="F81" s="219">
        <f>Arquitetonico!J110</f>
        <v>61.9</v>
      </c>
      <c r="G81" s="219">
        <v>31.42</v>
      </c>
      <c r="H81" s="219">
        <f t="shared" si="18"/>
        <v>40.32</v>
      </c>
      <c r="I81" s="219">
        <f t="shared" si="19"/>
        <v>2495.8000000000002</v>
      </c>
    </row>
    <row r="82" spans="1:9" ht="38.25" x14ac:dyDescent="0.25">
      <c r="A82" s="217" t="s">
        <v>386</v>
      </c>
      <c r="B82" s="217" t="s">
        <v>506</v>
      </c>
      <c r="C82" s="217" t="s">
        <v>61</v>
      </c>
      <c r="D82" s="217" t="s">
        <v>507</v>
      </c>
      <c r="E82" s="218" t="s">
        <v>39</v>
      </c>
      <c r="F82" s="219">
        <f>Arquitetonico!J113</f>
        <v>61.9</v>
      </c>
      <c r="G82" s="219">
        <v>69.14</v>
      </c>
      <c r="H82" s="219">
        <f t="shared" si="18"/>
        <v>88.74</v>
      </c>
      <c r="I82" s="219">
        <f t="shared" si="19"/>
        <v>5493</v>
      </c>
    </row>
    <row r="83" spans="1:9" ht="25.5" x14ac:dyDescent="0.25">
      <c r="A83" s="217" t="s">
        <v>387</v>
      </c>
      <c r="B83" s="217" t="s">
        <v>508</v>
      </c>
      <c r="C83" s="217" t="s">
        <v>61</v>
      </c>
      <c r="D83" s="217" t="s">
        <v>509</v>
      </c>
      <c r="E83" s="218" t="s">
        <v>19</v>
      </c>
      <c r="F83" s="219">
        <f>Arquitetonico!J116</f>
        <v>39.75</v>
      </c>
      <c r="G83" s="219">
        <v>4.6500000000000004</v>
      </c>
      <c r="H83" s="219">
        <f t="shared" si="18"/>
        <v>5.96</v>
      </c>
      <c r="I83" s="219">
        <f t="shared" si="19"/>
        <v>236.91</v>
      </c>
    </row>
    <row r="84" spans="1:9" x14ac:dyDescent="0.25">
      <c r="A84" s="214">
        <v>15</v>
      </c>
      <c r="B84" s="215"/>
      <c r="C84" s="215"/>
      <c r="D84" s="215" t="s">
        <v>589</v>
      </c>
      <c r="E84" s="215"/>
      <c r="F84" s="216"/>
      <c r="G84" s="216"/>
      <c r="H84" s="216"/>
      <c r="I84" s="216">
        <f>SUM(I85:I91)</f>
        <v>1563.45</v>
      </c>
    </row>
    <row r="85" spans="1:9" ht="51" x14ac:dyDescent="0.25">
      <c r="A85" s="217" t="s">
        <v>580</v>
      </c>
      <c r="B85" s="217" t="s">
        <v>591</v>
      </c>
      <c r="C85" s="217" t="s">
        <v>61</v>
      </c>
      <c r="D85" s="217" t="s">
        <v>592</v>
      </c>
      <c r="E85" s="218" t="s">
        <v>80</v>
      </c>
      <c r="F85" s="219">
        <f>Arquitetonico!J159</f>
        <v>1</v>
      </c>
      <c r="G85" s="219">
        <v>533</v>
      </c>
      <c r="H85" s="219">
        <f t="shared" ref="H85:H91" si="20">TRUNC(G85*$F$2+G85,2)</f>
        <v>684.1</v>
      </c>
      <c r="I85" s="219">
        <f t="shared" ref="I85:I91" si="21">TRUNC(H85*F85,2)</f>
        <v>684.1</v>
      </c>
    </row>
    <row r="86" spans="1:9" ht="38.25" x14ac:dyDescent="0.25">
      <c r="A86" s="217" t="s">
        <v>583</v>
      </c>
      <c r="B86" s="217" t="s">
        <v>594</v>
      </c>
      <c r="C86" s="217" t="s">
        <v>61</v>
      </c>
      <c r="D86" s="217" t="s">
        <v>595</v>
      </c>
      <c r="E86" s="218" t="s">
        <v>80</v>
      </c>
      <c r="F86" s="219">
        <f>Arquitetonico!J162</f>
        <v>1</v>
      </c>
      <c r="G86" s="219">
        <v>380.79</v>
      </c>
      <c r="H86" s="219">
        <f t="shared" si="20"/>
        <v>488.74</v>
      </c>
      <c r="I86" s="219">
        <f t="shared" si="21"/>
        <v>488.74</v>
      </c>
    </row>
    <row r="87" spans="1:9" ht="25.5" x14ac:dyDescent="0.25">
      <c r="A87" s="217" t="s">
        <v>586</v>
      </c>
      <c r="B87" s="217" t="s">
        <v>597</v>
      </c>
      <c r="C87" s="217" t="s">
        <v>61</v>
      </c>
      <c r="D87" s="217" t="s">
        <v>598</v>
      </c>
      <c r="E87" s="218" t="s">
        <v>80</v>
      </c>
      <c r="F87" s="219">
        <f>Arquitetonico!J164</f>
        <v>1</v>
      </c>
      <c r="G87" s="219">
        <v>56.37</v>
      </c>
      <c r="H87" s="219">
        <f t="shared" si="20"/>
        <v>72.349999999999994</v>
      </c>
      <c r="I87" s="219">
        <f t="shared" si="21"/>
        <v>72.349999999999994</v>
      </c>
    </row>
    <row r="88" spans="1:9" ht="25.5" x14ac:dyDescent="0.25">
      <c r="A88" s="217" t="s">
        <v>695</v>
      </c>
      <c r="B88" s="217" t="s">
        <v>600</v>
      </c>
      <c r="C88" s="217" t="s">
        <v>61</v>
      </c>
      <c r="D88" s="217" t="s">
        <v>601</v>
      </c>
      <c r="E88" s="218" t="s">
        <v>80</v>
      </c>
      <c r="F88" s="219">
        <f>Arquitetonico!J165</f>
        <v>1</v>
      </c>
      <c r="G88" s="219">
        <v>35</v>
      </c>
      <c r="H88" s="219">
        <f t="shared" si="20"/>
        <v>44.92</v>
      </c>
      <c r="I88" s="219">
        <f t="shared" si="21"/>
        <v>44.92</v>
      </c>
    </row>
    <row r="89" spans="1:9" x14ac:dyDescent="0.25">
      <c r="A89" s="217" t="s">
        <v>696</v>
      </c>
      <c r="B89" s="217" t="s">
        <v>603</v>
      </c>
      <c r="C89" s="217" t="s">
        <v>15</v>
      </c>
      <c r="D89" s="217" t="s">
        <v>604</v>
      </c>
      <c r="E89" s="218" t="s">
        <v>80</v>
      </c>
      <c r="F89" s="219">
        <f>Arquitetonico!J166</f>
        <v>1</v>
      </c>
      <c r="G89" s="219">
        <v>62.49</v>
      </c>
      <c r="H89" s="219">
        <f t="shared" si="20"/>
        <v>80.2</v>
      </c>
      <c r="I89" s="219">
        <f t="shared" si="21"/>
        <v>80.2</v>
      </c>
    </row>
    <row r="90" spans="1:9" ht="25.5" x14ac:dyDescent="0.25">
      <c r="A90" s="217" t="s">
        <v>697</v>
      </c>
      <c r="B90" s="217" t="s">
        <v>606</v>
      </c>
      <c r="C90" s="217" t="s">
        <v>15</v>
      </c>
      <c r="D90" s="217" t="s">
        <v>607</v>
      </c>
      <c r="E90" s="218" t="s">
        <v>80</v>
      </c>
      <c r="F90" s="219">
        <f>Hidraulico!G8</f>
        <v>1</v>
      </c>
      <c r="G90" s="219">
        <v>83.41</v>
      </c>
      <c r="H90" s="219">
        <f t="shared" si="20"/>
        <v>107.05</v>
      </c>
      <c r="I90" s="219">
        <f t="shared" si="21"/>
        <v>107.05</v>
      </c>
    </row>
    <row r="91" spans="1:9" ht="25.5" x14ac:dyDescent="0.25">
      <c r="A91" s="217" t="s">
        <v>698</v>
      </c>
      <c r="B91" s="217" t="s">
        <v>609</v>
      </c>
      <c r="C91" s="217" t="s">
        <v>61</v>
      </c>
      <c r="D91" s="217" t="s">
        <v>610</v>
      </c>
      <c r="E91" s="218" t="s">
        <v>80</v>
      </c>
      <c r="F91" s="219">
        <f>Hidraulico!G9</f>
        <v>1</v>
      </c>
      <c r="G91" s="219">
        <v>67.08</v>
      </c>
      <c r="H91" s="219">
        <f t="shared" si="20"/>
        <v>86.09</v>
      </c>
      <c r="I91" s="219">
        <f t="shared" si="21"/>
        <v>86.09</v>
      </c>
    </row>
    <row r="92" spans="1:9" x14ac:dyDescent="0.25">
      <c r="A92" s="214">
        <v>16</v>
      </c>
      <c r="B92" s="215"/>
      <c r="C92" s="215"/>
      <c r="D92" s="215" t="s">
        <v>621</v>
      </c>
      <c r="E92" s="215"/>
      <c r="F92" s="216"/>
      <c r="G92" s="216"/>
      <c r="H92" s="216"/>
      <c r="I92" s="216">
        <f>SUM(I93:I116)</f>
        <v>1609.4400000000003</v>
      </c>
    </row>
    <row r="93" spans="1:9" ht="25.5" x14ac:dyDescent="0.25">
      <c r="A93" s="217" t="s">
        <v>590</v>
      </c>
      <c r="B93" s="217" t="s">
        <v>623</v>
      </c>
      <c r="C93" s="217" t="s">
        <v>61</v>
      </c>
      <c r="D93" s="217" t="s">
        <v>624</v>
      </c>
      <c r="E93" s="218" t="s">
        <v>80</v>
      </c>
      <c r="F93" s="219">
        <f>Hidraulico!G11</f>
        <v>1</v>
      </c>
      <c r="G93" s="219">
        <v>35.71</v>
      </c>
      <c r="H93" s="219">
        <f t="shared" ref="H93:H116" si="22">TRUNC(G93*$F$2+G93,2)</f>
        <v>45.83</v>
      </c>
      <c r="I93" s="219">
        <f t="shared" ref="I93:I116" si="23">TRUNC(H93*F93,2)</f>
        <v>45.83</v>
      </c>
    </row>
    <row r="94" spans="1:9" ht="25.5" x14ac:dyDescent="0.25">
      <c r="A94" s="217" t="s">
        <v>593</v>
      </c>
      <c r="B94" s="217" t="s">
        <v>626</v>
      </c>
      <c r="C94" s="217" t="s">
        <v>61</v>
      </c>
      <c r="D94" s="217" t="s">
        <v>627</v>
      </c>
      <c r="E94" s="218" t="s">
        <v>80</v>
      </c>
      <c r="F94" s="219">
        <f>Hidraulico!G12</f>
        <v>1</v>
      </c>
      <c r="G94" s="219">
        <v>34.17</v>
      </c>
      <c r="H94" s="219">
        <f t="shared" si="22"/>
        <v>43.85</v>
      </c>
      <c r="I94" s="219">
        <f t="shared" si="23"/>
        <v>43.85</v>
      </c>
    </row>
    <row r="95" spans="1:9" ht="38.25" x14ac:dyDescent="0.25">
      <c r="A95" s="217" t="s">
        <v>596</v>
      </c>
      <c r="B95" s="217" t="s">
        <v>629</v>
      </c>
      <c r="C95" s="217" t="s">
        <v>61</v>
      </c>
      <c r="D95" s="217" t="s">
        <v>630</v>
      </c>
      <c r="E95" s="218" t="s">
        <v>80</v>
      </c>
      <c r="F95" s="219">
        <f>Hidraulico!G14</f>
        <v>3</v>
      </c>
      <c r="G95" s="219">
        <v>4.76</v>
      </c>
      <c r="H95" s="219">
        <f t="shared" si="22"/>
        <v>6.1</v>
      </c>
      <c r="I95" s="219">
        <f t="shared" si="23"/>
        <v>18.3</v>
      </c>
    </row>
    <row r="96" spans="1:9" ht="25.5" x14ac:dyDescent="0.25">
      <c r="A96" s="217" t="s">
        <v>599</v>
      </c>
      <c r="B96" s="217" t="s">
        <v>632</v>
      </c>
      <c r="C96" s="217" t="s">
        <v>61</v>
      </c>
      <c r="D96" s="217" t="s">
        <v>633</v>
      </c>
      <c r="E96" s="218" t="s">
        <v>80</v>
      </c>
      <c r="F96" s="219">
        <f>Hidraulico!G15</f>
        <v>3</v>
      </c>
      <c r="G96" s="219">
        <v>3.16</v>
      </c>
      <c r="H96" s="219">
        <f t="shared" si="22"/>
        <v>4.05</v>
      </c>
      <c r="I96" s="219">
        <f t="shared" si="23"/>
        <v>12.15</v>
      </c>
    </row>
    <row r="97" spans="1:9" x14ac:dyDescent="0.25">
      <c r="A97" s="217" t="s">
        <v>602</v>
      </c>
      <c r="B97" s="217" t="s">
        <v>635</v>
      </c>
      <c r="C97" s="217" t="s">
        <v>15</v>
      </c>
      <c r="D97" s="217" t="s">
        <v>636</v>
      </c>
      <c r="E97" s="218" t="s">
        <v>80</v>
      </c>
      <c r="F97" s="219">
        <f>Hidraulico!G16</f>
        <v>1</v>
      </c>
      <c r="G97" s="219">
        <v>6.15</v>
      </c>
      <c r="H97" s="219">
        <f t="shared" si="22"/>
        <v>7.89</v>
      </c>
      <c r="I97" s="219">
        <f t="shared" si="23"/>
        <v>7.89</v>
      </c>
    </row>
    <row r="98" spans="1:9" ht="25.5" x14ac:dyDescent="0.25">
      <c r="A98" s="217" t="s">
        <v>605</v>
      </c>
      <c r="B98" s="217" t="s">
        <v>638</v>
      </c>
      <c r="C98" s="217" t="s">
        <v>61</v>
      </c>
      <c r="D98" s="217" t="s">
        <v>639</v>
      </c>
      <c r="E98" s="218" t="s">
        <v>80</v>
      </c>
      <c r="F98" s="219">
        <f>Hidraulico!G17</f>
        <v>1</v>
      </c>
      <c r="G98" s="219">
        <v>7.8</v>
      </c>
      <c r="H98" s="219">
        <f t="shared" si="22"/>
        <v>10.01</v>
      </c>
      <c r="I98" s="219">
        <f t="shared" si="23"/>
        <v>10.01</v>
      </c>
    </row>
    <row r="99" spans="1:9" ht="25.5" x14ac:dyDescent="0.25">
      <c r="A99" s="217" t="s">
        <v>608</v>
      </c>
      <c r="B99" s="217" t="s">
        <v>641</v>
      </c>
      <c r="C99" s="217" t="s">
        <v>61</v>
      </c>
      <c r="D99" s="217" t="s">
        <v>642</v>
      </c>
      <c r="E99" s="218" t="s">
        <v>19</v>
      </c>
      <c r="F99" s="219">
        <f>Hidraulico!G18</f>
        <v>15</v>
      </c>
      <c r="G99" s="219">
        <v>14.95</v>
      </c>
      <c r="H99" s="219">
        <f t="shared" si="22"/>
        <v>19.18</v>
      </c>
      <c r="I99" s="219">
        <f t="shared" si="23"/>
        <v>287.7</v>
      </c>
    </row>
    <row r="100" spans="1:9" ht="25.5" x14ac:dyDescent="0.25">
      <c r="A100" s="217" t="s">
        <v>699</v>
      </c>
      <c r="B100" s="217" t="s">
        <v>644</v>
      </c>
      <c r="C100" s="217" t="s">
        <v>61</v>
      </c>
      <c r="D100" s="217" t="s">
        <v>645</v>
      </c>
      <c r="E100" s="218" t="s">
        <v>80</v>
      </c>
      <c r="F100" s="219">
        <f>Hidraulico!G19</f>
        <v>3</v>
      </c>
      <c r="G100" s="219">
        <v>5.86</v>
      </c>
      <c r="H100" s="219">
        <f t="shared" si="22"/>
        <v>7.52</v>
      </c>
      <c r="I100" s="219">
        <f t="shared" si="23"/>
        <v>22.56</v>
      </c>
    </row>
    <row r="101" spans="1:9" ht="38.25" x14ac:dyDescent="0.25">
      <c r="A101" s="217" t="s">
        <v>700</v>
      </c>
      <c r="B101" s="217" t="s">
        <v>647</v>
      </c>
      <c r="C101" s="217" t="s">
        <v>61</v>
      </c>
      <c r="D101" s="217" t="s">
        <v>648</v>
      </c>
      <c r="E101" s="218" t="s">
        <v>80</v>
      </c>
      <c r="F101" s="219">
        <f>Hidraulico!G22</f>
        <v>3</v>
      </c>
      <c r="G101" s="219">
        <v>9.81</v>
      </c>
      <c r="H101" s="219">
        <f t="shared" si="22"/>
        <v>12.59</v>
      </c>
      <c r="I101" s="219">
        <f t="shared" si="23"/>
        <v>37.770000000000003</v>
      </c>
    </row>
    <row r="102" spans="1:9" x14ac:dyDescent="0.25">
      <c r="A102" s="217" t="s">
        <v>701</v>
      </c>
      <c r="B102" s="217" t="s">
        <v>650</v>
      </c>
      <c r="C102" s="217" t="s">
        <v>61</v>
      </c>
      <c r="D102" s="217" t="s">
        <v>651</v>
      </c>
      <c r="E102" s="218" t="s">
        <v>80</v>
      </c>
      <c r="F102" s="219">
        <f>Hidrossanitário!F8</f>
        <v>1</v>
      </c>
      <c r="G102" s="219">
        <v>320.35000000000002</v>
      </c>
      <c r="H102" s="219">
        <f t="shared" si="22"/>
        <v>411.16</v>
      </c>
      <c r="I102" s="219">
        <f t="shared" si="23"/>
        <v>411.16</v>
      </c>
    </row>
    <row r="103" spans="1:9" ht="25.5" x14ac:dyDescent="0.25">
      <c r="A103" s="217" t="s">
        <v>702</v>
      </c>
      <c r="B103" s="217" t="s">
        <v>653</v>
      </c>
      <c r="C103" s="217" t="s">
        <v>61</v>
      </c>
      <c r="D103" s="217" t="s">
        <v>654</v>
      </c>
      <c r="E103" s="218" t="s">
        <v>80</v>
      </c>
      <c r="F103" s="219">
        <f>Hidrossanitário!F10</f>
        <v>1</v>
      </c>
      <c r="G103" s="219">
        <v>6.69</v>
      </c>
      <c r="H103" s="219">
        <f t="shared" si="22"/>
        <v>8.58</v>
      </c>
      <c r="I103" s="219">
        <f t="shared" si="23"/>
        <v>8.58</v>
      </c>
    </row>
    <row r="104" spans="1:9" x14ac:dyDescent="0.25">
      <c r="A104" s="217" t="s">
        <v>703</v>
      </c>
      <c r="B104" s="217" t="s">
        <v>656</v>
      </c>
      <c r="C104" s="217" t="s">
        <v>15</v>
      </c>
      <c r="D104" s="217" t="s">
        <v>657</v>
      </c>
      <c r="E104" s="218" t="s">
        <v>80</v>
      </c>
      <c r="F104" s="219">
        <f>Hidrossanitário!F11</f>
        <v>1</v>
      </c>
      <c r="G104" s="219">
        <v>38.590000000000003</v>
      </c>
      <c r="H104" s="219">
        <f t="shared" si="22"/>
        <v>49.53</v>
      </c>
      <c r="I104" s="219">
        <f t="shared" si="23"/>
        <v>49.53</v>
      </c>
    </row>
    <row r="105" spans="1:9" ht="38.25" x14ac:dyDescent="0.25">
      <c r="A105" s="217" t="s">
        <v>704</v>
      </c>
      <c r="B105" s="217" t="s">
        <v>659</v>
      </c>
      <c r="C105" s="217" t="s">
        <v>61</v>
      </c>
      <c r="D105" s="217" t="s">
        <v>660</v>
      </c>
      <c r="E105" s="218" t="s">
        <v>80</v>
      </c>
      <c r="F105" s="219">
        <f>Hidrossanitário!F13</f>
        <v>1</v>
      </c>
      <c r="G105" s="219">
        <v>24.69</v>
      </c>
      <c r="H105" s="219">
        <f t="shared" si="22"/>
        <v>31.68</v>
      </c>
      <c r="I105" s="219">
        <f t="shared" si="23"/>
        <v>31.68</v>
      </c>
    </row>
    <row r="106" spans="1:9" ht="38.25" x14ac:dyDescent="0.25">
      <c r="A106" s="217" t="s">
        <v>705</v>
      </c>
      <c r="B106" s="217" t="s">
        <v>662</v>
      </c>
      <c r="C106" s="217" t="s">
        <v>61</v>
      </c>
      <c r="D106" s="217" t="s">
        <v>663</v>
      </c>
      <c r="E106" s="218" t="s">
        <v>80</v>
      </c>
      <c r="F106" s="219">
        <f>Hidrossanitário!F14</f>
        <v>2</v>
      </c>
      <c r="G106" s="219">
        <v>7.25</v>
      </c>
      <c r="H106" s="219">
        <f t="shared" si="22"/>
        <v>9.3000000000000007</v>
      </c>
      <c r="I106" s="219">
        <f t="shared" si="23"/>
        <v>18.600000000000001</v>
      </c>
    </row>
    <row r="107" spans="1:9" ht="38.25" x14ac:dyDescent="0.25">
      <c r="A107" s="217" t="s">
        <v>706</v>
      </c>
      <c r="B107" s="217" t="s">
        <v>664</v>
      </c>
      <c r="C107" s="217" t="s">
        <v>61</v>
      </c>
      <c r="D107" s="217" t="s">
        <v>665</v>
      </c>
      <c r="E107" s="218" t="s">
        <v>80</v>
      </c>
      <c r="F107" s="219">
        <f>Hidrossanitário!F15</f>
        <v>1</v>
      </c>
      <c r="G107" s="219">
        <v>7.69</v>
      </c>
      <c r="H107" s="219">
        <f t="shared" si="22"/>
        <v>9.8699999999999992</v>
      </c>
      <c r="I107" s="219">
        <f t="shared" si="23"/>
        <v>9.8699999999999992</v>
      </c>
    </row>
    <row r="108" spans="1:9" ht="38.25" x14ac:dyDescent="0.25">
      <c r="A108" s="217" t="s">
        <v>707</v>
      </c>
      <c r="B108" s="217" t="s">
        <v>667</v>
      </c>
      <c r="C108" s="217" t="s">
        <v>61</v>
      </c>
      <c r="D108" s="217" t="s">
        <v>668</v>
      </c>
      <c r="E108" s="218" t="s">
        <v>80</v>
      </c>
      <c r="F108" s="219">
        <f>Hidrossanitário!F16</f>
        <v>4</v>
      </c>
      <c r="G108" s="219">
        <v>6.17</v>
      </c>
      <c r="H108" s="219">
        <f t="shared" si="22"/>
        <v>7.91</v>
      </c>
      <c r="I108" s="219">
        <f t="shared" si="23"/>
        <v>31.64</v>
      </c>
    </row>
    <row r="109" spans="1:9" ht="38.25" x14ac:dyDescent="0.25">
      <c r="A109" s="217" t="s">
        <v>708</v>
      </c>
      <c r="B109" s="217" t="s">
        <v>670</v>
      </c>
      <c r="C109" s="217" t="s">
        <v>61</v>
      </c>
      <c r="D109" s="217" t="s">
        <v>671</v>
      </c>
      <c r="E109" s="218" t="s">
        <v>80</v>
      </c>
      <c r="F109" s="219">
        <f>Hidrossanitário!F17</f>
        <v>2</v>
      </c>
      <c r="G109" s="219">
        <v>7.17</v>
      </c>
      <c r="H109" s="219">
        <f t="shared" si="22"/>
        <v>9.1999999999999993</v>
      </c>
      <c r="I109" s="219">
        <f t="shared" si="23"/>
        <v>18.399999999999999</v>
      </c>
    </row>
    <row r="110" spans="1:9" ht="38.25" x14ac:dyDescent="0.25">
      <c r="A110" s="217" t="s">
        <v>709</v>
      </c>
      <c r="B110" s="217" t="s">
        <v>673</v>
      </c>
      <c r="C110" s="217" t="s">
        <v>61</v>
      </c>
      <c r="D110" s="217" t="s">
        <v>674</v>
      </c>
      <c r="E110" s="218" t="s">
        <v>80</v>
      </c>
      <c r="F110" s="219">
        <f>Hidrossanitário!F18</f>
        <v>1</v>
      </c>
      <c r="G110" s="219">
        <v>5.45</v>
      </c>
      <c r="H110" s="219">
        <f t="shared" si="22"/>
        <v>6.99</v>
      </c>
      <c r="I110" s="219">
        <f t="shared" si="23"/>
        <v>6.99</v>
      </c>
    </row>
    <row r="111" spans="1:9" ht="25.5" x14ac:dyDescent="0.25">
      <c r="A111" s="217" t="s">
        <v>710</v>
      </c>
      <c r="B111" s="217" t="s">
        <v>676</v>
      </c>
      <c r="C111" s="217" t="s">
        <v>15</v>
      </c>
      <c r="D111" s="217" t="s">
        <v>677</v>
      </c>
      <c r="E111" s="218" t="s">
        <v>80</v>
      </c>
      <c r="F111" s="219">
        <f>Hidrossanitário!F19</f>
        <v>1</v>
      </c>
      <c r="G111" s="219">
        <v>28.96</v>
      </c>
      <c r="H111" s="219">
        <f t="shared" si="22"/>
        <v>37.17</v>
      </c>
      <c r="I111" s="219">
        <f t="shared" si="23"/>
        <v>37.17</v>
      </c>
    </row>
    <row r="112" spans="1:9" ht="38.25" x14ac:dyDescent="0.25">
      <c r="A112" s="217" t="s">
        <v>711</v>
      </c>
      <c r="B112" s="217" t="s">
        <v>678</v>
      </c>
      <c r="C112" s="217" t="s">
        <v>61</v>
      </c>
      <c r="D112" s="217" t="s">
        <v>679</v>
      </c>
      <c r="E112" s="218" t="s">
        <v>80</v>
      </c>
      <c r="F112" s="219">
        <f>Hidrossanitário!F20</f>
        <v>2</v>
      </c>
      <c r="G112" s="219">
        <v>12.77</v>
      </c>
      <c r="H112" s="219">
        <f t="shared" si="22"/>
        <v>16.39</v>
      </c>
      <c r="I112" s="219">
        <f t="shared" si="23"/>
        <v>32.78</v>
      </c>
    </row>
    <row r="113" spans="1:9" ht="38.25" x14ac:dyDescent="0.25">
      <c r="A113" s="217" t="s">
        <v>712</v>
      </c>
      <c r="B113" s="217" t="s">
        <v>680</v>
      </c>
      <c r="C113" s="217" t="s">
        <v>61</v>
      </c>
      <c r="D113" s="217" t="s">
        <v>681</v>
      </c>
      <c r="E113" s="218" t="s">
        <v>19</v>
      </c>
      <c r="F113" s="219">
        <f>Hidrossanitário!F21</f>
        <v>6</v>
      </c>
      <c r="G113" s="219">
        <v>37.03</v>
      </c>
      <c r="H113" s="219">
        <f t="shared" si="22"/>
        <v>47.52</v>
      </c>
      <c r="I113" s="219">
        <f t="shared" si="23"/>
        <v>285.12</v>
      </c>
    </row>
    <row r="114" spans="1:9" ht="25.5" x14ac:dyDescent="0.25">
      <c r="A114" s="217" t="s">
        <v>713</v>
      </c>
      <c r="B114" s="217" t="s">
        <v>682</v>
      </c>
      <c r="C114" s="217" t="s">
        <v>61</v>
      </c>
      <c r="D114" s="217" t="s">
        <v>683</v>
      </c>
      <c r="E114" s="218" t="s">
        <v>19</v>
      </c>
      <c r="F114" s="219">
        <f>Hidrossanitário!F22</f>
        <v>4</v>
      </c>
      <c r="G114" s="219">
        <v>19.2</v>
      </c>
      <c r="H114" s="219">
        <f t="shared" si="22"/>
        <v>24.64</v>
      </c>
      <c r="I114" s="219">
        <f t="shared" si="23"/>
        <v>98.56</v>
      </c>
    </row>
    <row r="115" spans="1:9" ht="25.5" x14ac:dyDescent="0.25">
      <c r="A115" s="217" t="s">
        <v>714</v>
      </c>
      <c r="B115" s="217" t="s">
        <v>684</v>
      </c>
      <c r="C115" s="217" t="s">
        <v>61</v>
      </c>
      <c r="D115" s="217" t="s">
        <v>685</v>
      </c>
      <c r="E115" s="218" t="s">
        <v>19</v>
      </c>
      <c r="F115" s="219">
        <f>Hidrossanitário!F23</f>
        <v>4</v>
      </c>
      <c r="G115" s="219">
        <v>13.01</v>
      </c>
      <c r="H115" s="219">
        <f t="shared" si="22"/>
        <v>16.690000000000001</v>
      </c>
      <c r="I115" s="219">
        <f t="shared" si="23"/>
        <v>66.760000000000005</v>
      </c>
    </row>
    <row r="116" spans="1:9" ht="38.25" x14ac:dyDescent="0.25">
      <c r="A116" s="217" t="s">
        <v>715</v>
      </c>
      <c r="B116" s="217" t="s">
        <v>686</v>
      </c>
      <c r="C116" s="217" t="s">
        <v>61</v>
      </c>
      <c r="D116" s="217" t="s">
        <v>687</v>
      </c>
      <c r="E116" s="218" t="s">
        <v>80</v>
      </c>
      <c r="F116" s="219">
        <f>Hidrossanitário!F24</f>
        <v>1</v>
      </c>
      <c r="G116" s="219">
        <v>12.89</v>
      </c>
      <c r="H116" s="219">
        <f t="shared" si="22"/>
        <v>16.54</v>
      </c>
      <c r="I116" s="219">
        <f t="shared" si="23"/>
        <v>16.54</v>
      </c>
    </row>
    <row r="117" spans="1:9" x14ac:dyDescent="0.25">
      <c r="A117" s="214">
        <v>17</v>
      </c>
      <c r="B117" s="215"/>
      <c r="C117" s="215"/>
      <c r="D117" s="215" t="s">
        <v>388</v>
      </c>
      <c r="E117" s="215"/>
      <c r="F117" s="216"/>
      <c r="G117" s="216"/>
      <c r="H117" s="216"/>
      <c r="I117" s="216">
        <f>SUM(I118:I142)</f>
        <v>27000.02</v>
      </c>
    </row>
    <row r="118" spans="1:9" ht="25.5" x14ac:dyDescent="0.25">
      <c r="A118" s="217" t="s">
        <v>612</v>
      </c>
      <c r="B118" s="217" t="s">
        <v>510</v>
      </c>
      <c r="C118" s="217" t="s">
        <v>61</v>
      </c>
      <c r="D118" s="217" t="s">
        <v>389</v>
      </c>
      <c r="E118" s="218" t="s">
        <v>19</v>
      </c>
      <c r="F118" s="219">
        <v>1083.31</v>
      </c>
      <c r="G118" s="219">
        <v>0.43</v>
      </c>
      <c r="H118" s="219">
        <f t="shared" ref="H118:H142" si="24">TRUNC(G118*$F$2+G118,2)</f>
        <v>0.55000000000000004</v>
      </c>
      <c r="I118" s="219">
        <f t="shared" ref="I118:I142" si="25">TRUNC(H118*F118,2)</f>
        <v>595.82000000000005</v>
      </c>
    </row>
    <row r="119" spans="1:9" ht="25.5" x14ac:dyDescent="0.25">
      <c r="A119" s="217" t="s">
        <v>615</v>
      </c>
      <c r="B119" s="217" t="s">
        <v>511</v>
      </c>
      <c r="C119" s="217" t="s">
        <v>61</v>
      </c>
      <c r="D119" s="217" t="s">
        <v>512</v>
      </c>
      <c r="E119" s="218" t="s">
        <v>19</v>
      </c>
      <c r="F119" s="219">
        <f>'LAR DOCE LAR Eletrica-Lista'!A5</f>
        <v>89.98</v>
      </c>
      <c r="G119" s="219">
        <v>5.71</v>
      </c>
      <c r="H119" s="219">
        <f t="shared" si="24"/>
        <v>7.32</v>
      </c>
      <c r="I119" s="219">
        <f t="shared" si="25"/>
        <v>658.65</v>
      </c>
    </row>
    <row r="120" spans="1:9" ht="25.5" x14ac:dyDescent="0.25">
      <c r="A120" s="217" t="s">
        <v>618</v>
      </c>
      <c r="B120" s="217" t="s">
        <v>513</v>
      </c>
      <c r="C120" s="217" t="s">
        <v>61</v>
      </c>
      <c r="D120" s="217" t="s">
        <v>514</v>
      </c>
      <c r="E120" s="218" t="s">
        <v>19</v>
      </c>
      <c r="F120" s="219">
        <f>'LAR DOCE LAR Eletrica-Lista'!A6</f>
        <v>3</v>
      </c>
      <c r="G120" s="219">
        <v>7.15</v>
      </c>
      <c r="H120" s="219">
        <f t="shared" si="24"/>
        <v>9.17</v>
      </c>
      <c r="I120" s="219">
        <f t="shared" si="25"/>
        <v>27.51</v>
      </c>
    </row>
    <row r="121" spans="1:9" ht="25.5" x14ac:dyDescent="0.25">
      <c r="A121" s="217" t="s">
        <v>716</v>
      </c>
      <c r="B121" s="217" t="s">
        <v>515</v>
      </c>
      <c r="C121" s="217" t="s">
        <v>15</v>
      </c>
      <c r="D121" s="217" t="s">
        <v>516</v>
      </c>
      <c r="E121" s="218" t="s">
        <v>19</v>
      </c>
      <c r="F121" s="219">
        <f>'LAR DOCE LAR Eletrica-Lista'!A7</f>
        <v>9.8800000000000008</v>
      </c>
      <c r="G121" s="219">
        <v>8.31</v>
      </c>
      <c r="H121" s="219">
        <f t="shared" si="24"/>
        <v>10.66</v>
      </c>
      <c r="I121" s="219">
        <f t="shared" si="25"/>
        <v>105.32</v>
      </c>
    </row>
    <row r="122" spans="1:9" ht="25.5" x14ac:dyDescent="0.25">
      <c r="A122" s="217" t="s">
        <v>717</v>
      </c>
      <c r="B122" s="217" t="s">
        <v>517</v>
      </c>
      <c r="C122" s="217" t="s">
        <v>61</v>
      </c>
      <c r="D122" s="217" t="s">
        <v>390</v>
      </c>
      <c r="E122" s="218" t="s">
        <v>19</v>
      </c>
      <c r="F122" s="219">
        <f>'LAR DOCE LAR Eletrica-Lista'!A8</f>
        <v>323.19</v>
      </c>
      <c r="G122" s="219">
        <v>5.46</v>
      </c>
      <c r="H122" s="219">
        <f t="shared" si="24"/>
        <v>7</v>
      </c>
      <c r="I122" s="219">
        <f t="shared" si="25"/>
        <v>2262.33</v>
      </c>
    </row>
    <row r="123" spans="1:9" ht="25.5" x14ac:dyDescent="0.25">
      <c r="A123" s="217" t="s">
        <v>718</v>
      </c>
      <c r="B123" s="217" t="s">
        <v>518</v>
      </c>
      <c r="C123" s="217" t="s">
        <v>61</v>
      </c>
      <c r="D123" s="217" t="s">
        <v>519</v>
      </c>
      <c r="E123" s="218" t="s">
        <v>80</v>
      </c>
      <c r="F123" s="219">
        <f>'LAR DOCE LAR Eletrica-Lista'!A9</f>
        <v>89</v>
      </c>
      <c r="G123" s="219">
        <v>5.82</v>
      </c>
      <c r="H123" s="219">
        <f t="shared" si="24"/>
        <v>7.46</v>
      </c>
      <c r="I123" s="219">
        <f t="shared" si="25"/>
        <v>663.94</v>
      </c>
    </row>
    <row r="124" spans="1:9" ht="25.5" x14ac:dyDescent="0.25">
      <c r="A124" s="217" t="s">
        <v>719</v>
      </c>
      <c r="B124" s="217" t="s">
        <v>520</v>
      </c>
      <c r="C124" s="217" t="s">
        <v>61</v>
      </c>
      <c r="D124" s="217" t="s">
        <v>521</v>
      </c>
      <c r="E124" s="218" t="s">
        <v>80</v>
      </c>
      <c r="F124" s="219">
        <f>'LAR DOCE LAR Eletrica-Lista'!A10</f>
        <v>3</v>
      </c>
      <c r="G124" s="219">
        <v>18.670000000000002</v>
      </c>
      <c r="H124" s="219">
        <f t="shared" si="24"/>
        <v>23.96</v>
      </c>
      <c r="I124" s="219">
        <f t="shared" si="25"/>
        <v>71.88</v>
      </c>
    </row>
    <row r="125" spans="1:9" ht="25.5" x14ac:dyDescent="0.25">
      <c r="A125" s="217" t="s">
        <v>376</v>
      </c>
      <c r="B125" s="217" t="s">
        <v>522</v>
      </c>
      <c r="C125" s="217" t="s">
        <v>61</v>
      </c>
      <c r="D125" s="217" t="s">
        <v>523</v>
      </c>
      <c r="E125" s="218" t="s">
        <v>80</v>
      </c>
      <c r="F125" s="219">
        <f>'LAR DOCE LAR Eletrica-Lista'!A11</f>
        <v>33</v>
      </c>
      <c r="G125" s="219">
        <v>9.94</v>
      </c>
      <c r="H125" s="219">
        <f t="shared" si="24"/>
        <v>12.75</v>
      </c>
      <c r="I125" s="219">
        <f t="shared" si="25"/>
        <v>420.75</v>
      </c>
    </row>
    <row r="126" spans="1:9" ht="25.5" x14ac:dyDescent="0.25">
      <c r="A126" s="217" t="s">
        <v>378</v>
      </c>
      <c r="B126" s="217" t="s">
        <v>524</v>
      </c>
      <c r="C126" s="217" t="s">
        <v>61</v>
      </c>
      <c r="D126" s="217" t="s">
        <v>525</v>
      </c>
      <c r="E126" s="218" t="s">
        <v>80</v>
      </c>
      <c r="F126" s="219">
        <f>'LAR DOCE LAR Eletrica-Lista'!A12</f>
        <v>8</v>
      </c>
      <c r="G126" s="219">
        <v>6.67</v>
      </c>
      <c r="H126" s="219">
        <f t="shared" si="24"/>
        <v>8.56</v>
      </c>
      <c r="I126" s="219">
        <f t="shared" si="25"/>
        <v>68.48</v>
      </c>
    </row>
    <row r="127" spans="1:9" ht="25.5" x14ac:dyDescent="0.25">
      <c r="A127" s="217" t="s">
        <v>379</v>
      </c>
      <c r="B127" s="217" t="s">
        <v>527</v>
      </c>
      <c r="C127" s="217" t="s">
        <v>61</v>
      </c>
      <c r="D127" s="217" t="s">
        <v>528</v>
      </c>
      <c r="E127" s="218" t="s">
        <v>19</v>
      </c>
      <c r="F127" s="219">
        <f>'LAR DOCE LAR Eletrica-Lista'!A13</f>
        <v>320</v>
      </c>
      <c r="G127" s="219">
        <v>4.07</v>
      </c>
      <c r="H127" s="219">
        <f t="shared" si="24"/>
        <v>5.22</v>
      </c>
      <c r="I127" s="219">
        <f t="shared" si="25"/>
        <v>1670.4</v>
      </c>
    </row>
    <row r="128" spans="1:9" ht="25.5" x14ac:dyDescent="0.25">
      <c r="A128" s="217" t="s">
        <v>720</v>
      </c>
      <c r="B128" s="217" t="s">
        <v>530</v>
      </c>
      <c r="C128" s="217" t="s">
        <v>61</v>
      </c>
      <c r="D128" s="217" t="s">
        <v>531</v>
      </c>
      <c r="E128" s="218" t="s">
        <v>19</v>
      </c>
      <c r="F128" s="219">
        <f>'LAR DOCE LAR Eletrica-Lista'!A14</f>
        <v>1024</v>
      </c>
      <c r="G128" s="219">
        <v>2.91</v>
      </c>
      <c r="H128" s="219">
        <f t="shared" si="24"/>
        <v>3.73</v>
      </c>
      <c r="I128" s="219">
        <f t="shared" si="25"/>
        <v>3819.52</v>
      </c>
    </row>
    <row r="129" spans="1:9" ht="25.5" x14ac:dyDescent="0.25">
      <c r="A129" s="217" t="s">
        <v>721</v>
      </c>
      <c r="B129" s="217" t="s">
        <v>532</v>
      </c>
      <c r="C129" s="217" t="s">
        <v>61</v>
      </c>
      <c r="D129" s="217" t="s">
        <v>533</v>
      </c>
      <c r="E129" s="218" t="s">
        <v>19</v>
      </c>
      <c r="F129" s="219">
        <f>'LAR DOCE LAR Eletrica-Lista'!A15</f>
        <v>50</v>
      </c>
      <c r="G129" s="219">
        <v>5.0999999999999996</v>
      </c>
      <c r="H129" s="219">
        <f t="shared" si="24"/>
        <v>6.54</v>
      </c>
      <c r="I129" s="219">
        <f t="shared" si="25"/>
        <v>327</v>
      </c>
    </row>
    <row r="130" spans="1:9" ht="25.5" x14ac:dyDescent="0.25">
      <c r="A130" s="217" t="s">
        <v>722</v>
      </c>
      <c r="B130" s="217" t="s">
        <v>534</v>
      </c>
      <c r="C130" s="217" t="s">
        <v>61</v>
      </c>
      <c r="D130" s="217" t="s">
        <v>535</v>
      </c>
      <c r="E130" s="218" t="s">
        <v>80</v>
      </c>
      <c r="F130" s="219">
        <f>'LAR DOCE LAR Eletrica-Lista'!A16</f>
        <v>1</v>
      </c>
      <c r="G130" s="219">
        <v>93.69</v>
      </c>
      <c r="H130" s="219">
        <f t="shared" si="24"/>
        <v>120.25</v>
      </c>
      <c r="I130" s="219">
        <f t="shared" si="25"/>
        <v>120.25</v>
      </c>
    </row>
    <row r="131" spans="1:9" x14ac:dyDescent="0.25">
      <c r="A131" s="217" t="s">
        <v>723</v>
      </c>
      <c r="B131" s="217" t="s">
        <v>536</v>
      </c>
      <c r="C131" s="217" t="s">
        <v>15</v>
      </c>
      <c r="D131" s="217" t="s">
        <v>537</v>
      </c>
      <c r="E131" s="218" t="s">
        <v>538</v>
      </c>
      <c r="F131" s="219">
        <f>'LAR DOCE LAR Eletrica-Lista'!A17</f>
        <v>1</v>
      </c>
      <c r="G131" s="219">
        <v>140.44999999999999</v>
      </c>
      <c r="H131" s="219">
        <f t="shared" si="24"/>
        <v>180.26</v>
      </c>
      <c r="I131" s="219">
        <f t="shared" si="25"/>
        <v>180.26</v>
      </c>
    </row>
    <row r="132" spans="1:9" ht="25.5" x14ac:dyDescent="0.25">
      <c r="A132" s="217" t="s">
        <v>724</v>
      </c>
      <c r="B132" s="217" t="s">
        <v>539</v>
      </c>
      <c r="C132" s="217" t="s">
        <v>61</v>
      </c>
      <c r="D132" s="217" t="s">
        <v>540</v>
      </c>
      <c r="E132" s="218" t="s">
        <v>80</v>
      </c>
      <c r="F132" s="219">
        <f>'LAR DOCE LAR Eletrica-Lista'!A18</f>
        <v>7</v>
      </c>
      <c r="G132" s="219">
        <v>8.24</v>
      </c>
      <c r="H132" s="219">
        <f t="shared" si="24"/>
        <v>10.57</v>
      </c>
      <c r="I132" s="219">
        <f t="shared" si="25"/>
        <v>73.989999999999995</v>
      </c>
    </row>
    <row r="133" spans="1:9" ht="25.5" x14ac:dyDescent="0.25">
      <c r="A133" s="217" t="s">
        <v>725</v>
      </c>
      <c r="B133" s="217" t="s">
        <v>541</v>
      </c>
      <c r="C133" s="217" t="s">
        <v>61</v>
      </c>
      <c r="D133" s="217" t="s">
        <v>542</v>
      </c>
      <c r="E133" s="218" t="s">
        <v>80</v>
      </c>
      <c r="F133" s="219">
        <f>'LAR DOCE LAR Eletrica-Lista'!A19</f>
        <v>2</v>
      </c>
      <c r="G133" s="219">
        <v>47.66</v>
      </c>
      <c r="H133" s="219">
        <f t="shared" si="24"/>
        <v>61.17</v>
      </c>
      <c r="I133" s="219">
        <f t="shared" si="25"/>
        <v>122.34</v>
      </c>
    </row>
    <row r="134" spans="1:9" x14ac:dyDescent="0.25">
      <c r="A134" s="217" t="s">
        <v>726</v>
      </c>
      <c r="B134" s="217" t="s">
        <v>543</v>
      </c>
      <c r="C134" s="217" t="s">
        <v>15</v>
      </c>
      <c r="D134" s="217" t="s">
        <v>544</v>
      </c>
      <c r="E134" s="218" t="s">
        <v>538</v>
      </c>
      <c r="F134" s="219">
        <f>'LAR DOCE LAR Eletrica-Lista'!A20</f>
        <v>1</v>
      </c>
      <c r="G134" s="219">
        <v>98.86</v>
      </c>
      <c r="H134" s="219">
        <f t="shared" si="24"/>
        <v>126.88</v>
      </c>
      <c r="I134" s="219">
        <f t="shared" si="25"/>
        <v>126.88</v>
      </c>
    </row>
    <row r="135" spans="1:9" ht="25.5" x14ac:dyDescent="0.25">
      <c r="A135" s="217" t="s">
        <v>727</v>
      </c>
      <c r="B135" s="217" t="s">
        <v>545</v>
      </c>
      <c r="C135" s="217" t="s">
        <v>61</v>
      </c>
      <c r="D135" s="217" t="s">
        <v>546</v>
      </c>
      <c r="E135" s="218" t="s">
        <v>80</v>
      </c>
      <c r="F135" s="219">
        <f>'LAR DOCE LAR Eletrica-Lista'!A21</f>
        <v>1</v>
      </c>
      <c r="G135" s="219">
        <v>43.44</v>
      </c>
      <c r="H135" s="219">
        <f t="shared" si="24"/>
        <v>55.75</v>
      </c>
      <c r="I135" s="219">
        <f t="shared" si="25"/>
        <v>55.75</v>
      </c>
    </row>
    <row r="136" spans="1:9" ht="25.5" x14ac:dyDescent="0.25">
      <c r="A136" s="217" t="s">
        <v>728</v>
      </c>
      <c r="B136" s="217" t="s">
        <v>547</v>
      </c>
      <c r="C136" s="217" t="s">
        <v>15</v>
      </c>
      <c r="D136" s="217" t="s">
        <v>548</v>
      </c>
      <c r="E136" s="218" t="s">
        <v>80</v>
      </c>
      <c r="F136" s="219">
        <f>'LAR DOCE LAR Eletrica-Lista'!A22</f>
        <v>89</v>
      </c>
      <c r="G136" s="219">
        <v>120.14</v>
      </c>
      <c r="H136" s="219">
        <f t="shared" si="24"/>
        <v>154.19</v>
      </c>
      <c r="I136" s="219">
        <f t="shared" si="25"/>
        <v>13722.91</v>
      </c>
    </row>
    <row r="137" spans="1:9" ht="38.25" x14ac:dyDescent="0.25">
      <c r="A137" s="217" t="s">
        <v>729</v>
      </c>
      <c r="B137" s="217" t="s">
        <v>549</v>
      </c>
      <c r="C137" s="217" t="s">
        <v>61</v>
      </c>
      <c r="D137" s="217" t="s">
        <v>550</v>
      </c>
      <c r="E137" s="218" t="s">
        <v>80</v>
      </c>
      <c r="F137" s="219">
        <f>'LAR DOCE LAR Eletrica-Lista'!A23</f>
        <v>2</v>
      </c>
      <c r="G137" s="219">
        <v>361.37</v>
      </c>
      <c r="H137" s="219">
        <f t="shared" si="24"/>
        <v>463.81</v>
      </c>
      <c r="I137" s="219">
        <f t="shared" si="25"/>
        <v>927.62</v>
      </c>
    </row>
    <row r="138" spans="1:9" ht="25.5" x14ac:dyDescent="0.25">
      <c r="A138" s="217" t="s">
        <v>730</v>
      </c>
      <c r="B138" s="217" t="s">
        <v>551</v>
      </c>
      <c r="C138" s="217" t="s">
        <v>61</v>
      </c>
      <c r="D138" s="217" t="s">
        <v>552</v>
      </c>
      <c r="E138" s="218" t="s">
        <v>80</v>
      </c>
      <c r="F138" s="219">
        <f>'LAR DOCE LAR Eletrica-Lista'!A24</f>
        <v>8</v>
      </c>
      <c r="G138" s="219">
        <v>16.829999999999998</v>
      </c>
      <c r="H138" s="219">
        <f t="shared" si="24"/>
        <v>21.6</v>
      </c>
      <c r="I138" s="219">
        <f t="shared" si="25"/>
        <v>172.8</v>
      </c>
    </row>
    <row r="139" spans="1:9" ht="25.5" x14ac:dyDescent="0.25">
      <c r="A139" s="217" t="s">
        <v>731</v>
      </c>
      <c r="B139" s="217" t="s">
        <v>553</v>
      </c>
      <c r="C139" s="217" t="s">
        <v>61</v>
      </c>
      <c r="D139" s="217" t="s">
        <v>554</v>
      </c>
      <c r="E139" s="218" t="s">
        <v>80</v>
      </c>
      <c r="F139" s="219">
        <f>'LAR DOCE LAR Eletrica-Lista'!A25+'LAR DOCE LAR Eletrica-Lista'!A26</f>
        <v>3</v>
      </c>
      <c r="G139" s="219">
        <v>25.22</v>
      </c>
      <c r="H139" s="219">
        <f t="shared" si="24"/>
        <v>32.36</v>
      </c>
      <c r="I139" s="219">
        <f t="shared" si="25"/>
        <v>97.08</v>
      </c>
    </row>
    <row r="140" spans="1:9" ht="25.5" x14ac:dyDescent="0.25">
      <c r="A140" s="217" t="s">
        <v>732</v>
      </c>
      <c r="B140" s="217" t="s">
        <v>555</v>
      </c>
      <c r="C140" s="217" t="s">
        <v>61</v>
      </c>
      <c r="D140" s="217" t="s">
        <v>556</v>
      </c>
      <c r="E140" s="218" t="s">
        <v>80</v>
      </c>
      <c r="F140" s="219">
        <f>'LAR DOCE LAR Eletrica-Lista'!A27</f>
        <v>2</v>
      </c>
      <c r="G140" s="219">
        <v>19.829999999999998</v>
      </c>
      <c r="H140" s="219">
        <f t="shared" si="24"/>
        <v>25.45</v>
      </c>
      <c r="I140" s="219">
        <f t="shared" si="25"/>
        <v>50.9</v>
      </c>
    </row>
    <row r="141" spans="1:9" ht="25.5" x14ac:dyDescent="0.25">
      <c r="A141" s="217" t="s">
        <v>733</v>
      </c>
      <c r="B141" s="217" t="s">
        <v>557</v>
      </c>
      <c r="C141" s="217" t="s">
        <v>61</v>
      </c>
      <c r="D141" s="217" t="s">
        <v>558</v>
      </c>
      <c r="E141" s="218" t="s">
        <v>80</v>
      </c>
      <c r="F141" s="219">
        <f>'LAR DOCE LAR Eletrica-Lista'!A28</f>
        <v>31</v>
      </c>
      <c r="G141" s="219">
        <v>15.96</v>
      </c>
      <c r="H141" s="219">
        <f t="shared" si="24"/>
        <v>20.48</v>
      </c>
      <c r="I141" s="219">
        <f t="shared" si="25"/>
        <v>634.88</v>
      </c>
    </row>
    <row r="142" spans="1:9" ht="25.5" x14ac:dyDescent="0.25">
      <c r="A142" s="217" t="s">
        <v>734</v>
      </c>
      <c r="B142" s="217" t="s">
        <v>559</v>
      </c>
      <c r="C142" s="217" t="s">
        <v>61</v>
      </c>
      <c r="D142" s="217" t="s">
        <v>560</v>
      </c>
      <c r="E142" s="218" t="s">
        <v>80</v>
      </c>
      <c r="F142" s="219">
        <f>'LAR DOCE LAR Eletrica-Lista'!A29</f>
        <v>2</v>
      </c>
      <c r="G142" s="219">
        <v>8.8699999999999992</v>
      </c>
      <c r="H142" s="219">
        <f t="shared" si="24"/>
        <v>11.38</v>
      </c>
      <c r="I142" s="219">
        <f t="shared" si="25"/>
        <v>22.76</v>
      </c>
    </row>
    <row r="143" spans="1:9" x14ac:dyDescent="0.25">
      <c r="A143" s="214">
        <v>18</v>
      </c>
      <c r="B143" s="215"/>
      <c r="C143" s="215"/>
      <c r="D143" s="215" t="s">
        <v>135</v>
      </c>
      <c r="E143" s="215"/>
      <c r="F143" s="216"/>
      <c r="G143" s="216"/>
      <c r="H143" s="216"/>
      <c r="I143" s="216">
        <f>SUM(I144:I161)</f>
        <v>73748.350000000006</v>
      </c>
    </row>
    <row r="144" spans="1:9" x14ac:dyDescent="0.25">
      <c r="A144" s="217" t="s">
        <v>622</v>
      </c>
      <c r="B144" s="217" t="s">
        <v>6</v>
      </c>
      <c r="C144" s="217" t="s">
        <v>61</v>
      </c>
      <c r="D144" s="217" t="s">
        <v>33</v>
      </c>
      <c r="E144" s="218" t="s">
        <v>39</v>
      </c>
      <c r="F144" s="219">
        <f>Arquitetonico!J119</f>
        <v>11.02</v>
      </c>
      <c r="G144" s="219">
        <v>208.79</v>
      </c>
      <c r="H144" s="219">
        <f t="shared" ref="H144:H161" si="26">TRUNC(G144*$F$2+G144,2)</f>
        <v>267.98</v>
      </c>
      <c r="I144" s="219">
        <f t="shared" ref="I144:I161" si="27">TRUNC(H144*F144,2)</f>
        <v>2953.13</v>
      </c>
    </row>
    <row r="145" spans="1:9" ht="25.5" x14ac:dyDescent="0.25">
      <c r="A145" s="217" t="s">
        <v>625</v>
      </c>
      <c r="B145" s="217" t="s">
        <v>82</v>
      </c>
      <c r="C145" s="217" t="s">
        <v>15</v>
      </c>
      <c r="D145" s="217" t="s">
        <v>158</v>
      </c>
      <c r="E145" s="218" t="s">
        <v>19</v>
      </c>
      <c r="F145" s="219">
        <f>Arquitetonico!J122</f>
        <v>66.400000000000006</v>
      </c>
      <c r="G145" s="219">
        <v>38.29</v>
      </c>
      <c r="H145" s="219">
        <f t="shared" si="26"/>
        <v>49.14</v>
      </c>
      <c r="I145" s="219">
        <f t="shared" si="27"/>
        <v>3262.89</v>
      </c>
    </row>
    <row r="146" spans="1:9" x14ac:dyDescent="0.25">
      <c r="A146" s="217" t="s">
        <v>628</v>
      </c>
      <c r="B146" s="217" t="s">
        <v>5</v>
      </c>
      <c r="C146" s="217" t="s">
        <v>61</v>
      </c>
      <c r="D146" s="217" t="s">
        <v>17</v>
      </c>
      <c r="E146" s="218" t="s">
        <v>80</v>
      </c>
      <c r="F146" s="219">
        <f>Arquitetonico!J124</f>
        <v>3</v>
      </c>
      <c r="G146" s="219">
        <v>382.02</v>
      </c>
      <c r="H146" s="219">
        <f t="shared" si="26"/>
        <v>490.32</v>
      </c>
      <c r="I146" s="219">
        <f t="shared" si="27"/>
        <v>1470.96</v>
      </c>
    </row>
    <row r="147" spans="1:9" ht="25.5" x14ac:dyDescent="0.25">
      <c r="A147" s="217" t="s">
        <v>631</v>
      </c>
      <c r="B147" s="217" t="s">
        <v>137</v>
      </c>
      <c r="C147" s="217" t="s">
        <v>61</v>
      </c>
      <c r="D147" s="217" t="s">
        <v>29</v>
      </c>
      <c r="E147" s="218" t="s">
        <v>19</v>
      </c>
      <c r="F147" s="219">
        <f>Arquitetonico!J126</f>
        <v>18</v>
      </c>
      <c r="G147" s="219">
        <v>160.74</v>
      </c>
      <c r="H147" s="219">
        <f t="shared" si="26"/>
        <v>206.3</v>
      </c>
      <c r="I147" s="219">
        <f t="shared" si="27"/>
        <v>3713.4</v>
      </c>
    </row>
    <row r="148" spans="1:9" x14ac:dyDescent="0.25">
      <c r="A148" s="217" t="s">
        <v>634</v>
      </c>
      <c r="B148" s="217" t="s">
        <v>18</v>
      </c>
      <c r="C148" s="217" t="s">
        <v>61</v>
      </c>
      <c r="D148" s="217" t="s">
        <v>60</v>
      </c>
      <c r="E148" s="218" t="s">
        <v>39</v>
      </c>
      <c r="F148" s="219">
        <f>Arquitetonico!J128</f>
        <v>292.16000000000003</v>
      </c>
      <c r="G148" s="219">
        <v>10.36</v>
      </c>
      <c r="H148" s="219">
        <f t="shared" si="26"/>
        <v>13.29</v>
      </c>
      <c r="I148" s="219">
        <f t="shared" si="27"/>
        <v>3882.8</v>
      </c>
    </row>
    <row r="149" spans="1:9" x14ac:dyDescent="0.25">
      <c r="A149" s="217" t="s">
        <v>637</v>
      </c>
      <c r="B149" s="217" t="s">
        <v>44</v>
      </c>
      <c r="C149" s="217" t="s">
        <v>15</v>
      </c>
      <c r="D149" s="217" t="s">
        <v>76</v>
      </c>
      <c r="E149" s="218" t="s">
        <v>62</v>
      </c>
      <c r="F149" s="219">
        <f>Arquitetonico!J130</f>
        <v>14.6</v>
      </c>
      <c r="G149" s="219">
        <v>111.41</v>
      </c>
      <c r="H149" s="219">
        <f t="shared" si="26"/>
        <v>142.99</v>
      </c>
      <c r="I149" s="219">
        <f t="shared" si="27"/>
        <v>2087.65</v>
      </c>
    </row>
    <row r="150" spans="1:9" ht="25.5" x14ac:dyDescent="0.25">
      <c r="A150" s="217" t="s">
        <v>640</v>
      </c>
      <c r="B150" s="217" t="s">
        <v>91</v>
      </c>
      <c r="C150" s="217" t="s">
        <v>61</v>
      </c>
      <c r="D150" s="217" t="s">
        <v>32</v>
      </c>
      <c r="E150" s="218" t="s">
        <v>80</v>
      </c>
      <c r="F150" s="219">
        <f>Arquitetonico!J132</f>
        <v>1</v>
      </c>
      <c r="G150" s="219">
        <v>88.43</v>
      </c>
      <c r="H150" s="219">
        <f t="shared" si="26"/>
        <v>113.49</v>
      </c>
      <c r="I150" s="219">
        <f t="shared" si="27"/>
        <v>113.49</v>
      </c>
    </row>
    <row r="151" spans="1:9" x14ac:dyDescent="0.25">
      <c r="A151" s="217" t="s">
        <v>643</v>
      </c>
      <c r="B151" s="217" t="s">
        <v>561</v>
      </c>
      <c r="C151" s="217" t="s">
        <v>61</v>
      </c>
      <c r="D151" s="217" t="s">
        <v>377</v>
      </c>
      <c r="E151" s="218" t="s">
        <v>19</v>
      </c>
      <c r="F151" s="219">
        <f>Arquitetonico!J134</f>
        <v>76.2</v>
      </c>
      <c r="G151" s="219">
        <v>191.77</v>
      </c>
      <c r="H151" s="219">
        <f t="shared" si="26"/>
        <v>246.13</v>
      </c>
      <c r="I151" s="219">
        <f t="shared" si="27"/>
        <v>18755.099999999999</v>
      </c>
    </row>
    <row r="152" spans="1:9" ht="25.5" x14ac:dyDescent="0.25">
      <c r="A152" s="217" t="s">
        <v>646</v>
      </c>
      <c r="B152" s="217" t="s">
        <v>562</v>
      </c>
      <c r="C152" s="217" t="s">
        <v>15</v>
      </c>
      <c r="D152" s="217" t="s">
        <v>563</v>
      </c>
      <c r="E152" s="218" t="s">
        <v>80</v>
      </c>
      <c r="F152" s="219">
        <f>Arquitetonico!J135</f>
        <v>5</v>
      </c>
      <c r="G152" s="219">
        <v>238.6</v>
      </c>
      <c r="H152" s="219">
        <f t="shared" si="26"/>
        <v>306.24</v>
      </c>
      <c r="I152" s="219">
        <f t="shared" si="27"/>
        <v>1531.2</v>
      </c>
    </row>
    <row r="153" spans="1:9" x14ac:dyDescent="0.25">
      <c r="A153" s="217" t="s">
        <v>649</v>
      </c>
      <c r="B153" s="217" t="s">
        <v>564</v>
      </c>
      <c r="C153" s="217" t="s">
        <v>15</v>
      </c>
      <c r="D153" s="217" t="s">
        <v>404</v>
      </c>
      <c r="E153" s="218" t="s">
        <v>39</v>
      </c>
      <c r="F153" s="219">
        <v>4.2</v>
      </c>
      <c r="G153" s="219">
        <v>18.96</v>
      </c>
      <c r="H153" s="219">
        <f t="shared" si="26"/>
        <v>24.33</v>
      </c>
      <c r="I153" s="219">
        <f t="shared" si="27"/>
        <v>102.18</v>
      </c>
    </row>
    <row r="154" spans="1:9" ht="38.25" x14ac:dyDescent="0.25">
      <c r="A154" s="217" t="s">
        <v>652</v>
      </c>
      <c r="B154" s="217" t="s">
        <v>380</v>
      </c>
      <c r="C154" s="217" t="s">
        <v>15</v>
      </c>
      <c r="D154" s="217" t="s">
        <v>381</v>
      </c>
      <c r="E154" s="218" t="s">
        <v>39</v>
      </c>
      <c r="F154" s="219">
        <v>4.2</v>
      </c>
      <c r="G154" s="219">
        <v>393.7</v>
      </c>
      <c r="H154" s="219">
        <f t="shared" si="26"/>
        <v>505.31</v>
      </c>
      <c r="I154" s="219">
        <f t="shared" si="27"/>
        <v>2122.3000000000002</v>
      </c>
    </row>
    <row r="155" spans="1:9" ht="25.5" x14ac:dyDescent="0.25">
      <c r="A155" s="217" t="s">
        <v>655</v>
      </c>
      <c r="B155" s="217" t="s">
        <v>565</v>
      </c>
      <c r="C155" s="217" t="s">
        <v>15</v>
      </c>
      <c r="D155" s="217" t="s">
        <v>566</v>
      </c>
      <c r="E155" s="218" t="s">
        <v>39</v>
      </c>
      <c r="F155" s="219">
        <f>Arquitetonico!J139</f>
        <v>68</v>
      </c>
      <c r="G155" s="219">
        <v>174.39</v>
      </c>
      <c r="H155" s="219">
        <f t="shared" si="26"/>
        <v>223.82</v>
      </c>
      <c r="I155" s="219">
        <f t="shared" si="27"/>
        <v>15219.76</v>
      </c>
    </row>
    <row r="156" spans="1:9" ht="25.5" x14ac:dyDescent="0.25">
      <c r="A156" s="217" t="s">
        <v>658</v>
      </c>
      <c r="B156" s="217" t="s">
        <v>567</v>
      </c>
      <c r="C156" s="217" t="s">
        <v>15</v>
      </c>
      <c r="D156" s="217" t="s">
        <v>568</v>
      </c>
      <c r="E156" s="218" t="s">
        <v>39</v>
      </c>
      <c r="F156" s="219">
        <f>Arquitetonico!J140</f>
        <v>42.6</v>
      </c>
      <c r="G156" s="219">
        <v>153.78</v>
      </c>
      <c r="H156" s="219">
        <f t="shared" si="26"/>
        <v>197.37</v>
      </c>
      <c r="I156" s="219">
        <f t="shared" si="27"/>
        <v>8407.9599999999991</v>
      </c>
    </row>
    <row r="157" spans="1:9" ht="25.5" x14ac:dyDescent="0.25">
      <c r="A157" s="217" t="s">
        <v>661</v>
      </c>
      <c r="B157" s="217" t="s">
        <v>569</v>
      </c>
      <c r="C157" s="217" t="s">
        <v>15</v>
      </c>
      <c r="D157" s="217" t="s">
        <v>570</v>
      </c>
      <c r="E157" s="218" t="s">
        <v>80</v>
      </c>
      <c r="F157" s="219">
        <v>19</v>
      </c>
      <c r="G157" s="219">
        <v>140</v>
      </c>
      <c r="H157" s="219">
        <f t="shared" si="26"/>
        <v>179.69</v>
      </c>
      <c r="I157" s="219">
        <f t="shared" si="27"/>
        <v>3414.11</v>
      </c>
    </row>
    <row r="158" spans="1:9" x14ac:dyDescent="0.25">
      <c r="A158" s="217" t="s">
        <v>666</v>
      </c>
      <c r="B158" s="217" t="s">
        <v>571</v>
      </c>
      <c r="C158" s="217" t="s">
        <v>15</v>
      </c>
      <c r="D158" s="217" t="s">
        <v>572</v>
      </c>
      <c r="E158" s="218" t="s">
        <v>80</v>
      </c>
      <c r="F158" s="219">
        <v>1</v>
      </c>
      <c r="G158" s="219">
        <v>3545</v>
      </c>
      <c r="H158" s="219">
        <f t="shared" si="26"/>
        <v>4550</v>
      </c>
      <c r="I158" s="219">
        <f t="shared" si="27"/>
        <v>4550</v>
      </c>
    </row>
    <row r="159" spans="1:9" ht="25.5" x14ac:dyDescent="0.25">
      <c r="A159" s="217" t="s">
        <v>669</v>
      </c>
      <c r="B159" s="217" t="s">
        <v>573</v>
      </c>
      <c r="C159" s="217" t="s">
        <v>15</v>
      </c>
      <c r="D159" s="217" t="s">
        <v>574</v>
      </c>
      <c r="E159" s="218" t="s">
        <v>80</v>
      </c>
      <c r="F159" s="219">
        <v>8</v>
      </c>
      <c r="G159" s="219">
        <v>19.899999999999999</v>
      </c>
      <c r="H159" s="219">
        <f t="shared" si="26"/>
        <v>25.54</v>
      </c>
      <c r="I159" s="219">
        <f t="shared" si="27"/>
        <v>204.32</v>
      </c>
    </row>
    <row r="160" spans="1:9" x14ac:dyDescent="0.25">
      <c r="A160" s="217" t="s">
        <v>672</v>
      </c>
      <c r="B160" s="217" t="s">
        <v>575</v>
      </c>
      <c r="C160" s="217" t="s">
        <v>61</v>
      </c>
      <c r="D160" s="217" t="s">
        <v>576</v>
      </c>
      <c r="E160" s="218" t="s">
        <v>80</v>
      </c>
      <c r="F160" s="219">
        <v>11</v>
      </c>
      <c r="G160" s="219">
        <v>121.96</v>
      </c>
      <c r="H160" s="219">
        <f t="shared" si="26"/>
        <v>156.53</v>
      </c>
      <c r="I160" s="219">
        <f t="shared" si="27"/>
        <v>1721.83</v>
      </c>
    </row>
    <row r="161" spans="1:9" x14ac:dyDescent="0.25">
      <c r="A161" s="217" t="s">
        <v>675</v>
      </c>
      <c r="B161" s="217" t="s">
        <v>577</v>
      </c>
      <c r="C161" s="217" t="s">
        <v>61</v>
      </c>
      <c r="D161" s="217" t="s">
        <v>578</v>
      </c>
      <c r="E161" s="218" t="s">
        <v>39</v>
      </c>
      <c r="F161" s="219">
        <f>Arquitetonico!J143</f>
        <v>0.48</v>
      </c>
      <c r="G161" s="219">
        <v>381.9</v>
      </c>
      <c r="H161" s="219">
        <f t="shared" si="26"/>
        <v>490.16</v>
      </c>
      <c r="I161" s="219">
        <f t="shared" si="27"/>
        <v>235.27</v>
      </c>
    </row>
    <row r="162" spans="1:9" x14ac:dyDescent="0.25">
      <c r="A162" s="214">
        <v>19</v>
      </c>
      <c r="B162" s="215"/>
      <c r="C162" s="215"/>
      <c r="D162" s="215" t="s">
        <v>611</v>
      </c>
      <c r="E162" s="215"/>
      <c r="F162" s="216"/>
      <c r="G162" s="216"/>
      <c r="H162" s="216"/>
      <c r="I162" s="216">
        <f>SUM(I163:I165)</f>
        <v>354.46000000000004</v>
      </c>
    </row>
    <row r="163" spans="1:9" x14ac:dyDescent="0.25">
      <c r="A163" s="217" t="s">
        <v>735</v>
      </c>
      <c r="B163" s="217" t="s">
        <v>613</v>
      </c>
      <c r="C163" s="217" t="s">
        <v>61</v>
      </c>
      <c r="D163" s="217" t="s">
        <v>614</v>
      </c>
      <c r="E163" s="218" t="s">
        <v>39</v>
      </c>
      <c r="F163" s="219">
        <f>Arquitetonico!J148</f>
        <v>16</v>
      </c>
      <c r="G163" s="219">
        <v>5.62</v>
      </c>
      <c r="H163" s="219">
        <f t="shared" ref="H163:H165" si="28">TRUNC(G163*$F$2+G163,2)</f>
        <v>7.21</v>
      </c>
      <c r="I163" s="219">
        <f t="shared" ref="I163:I165" si="29">TRUNC(H163*F163,2)</f>
        <v>115.36</v>
      </c>
    </row>
    <row r="164" spans="1:9" x14ac:dyDescent="0.25">
      <c r="A164" s="217" t="s">
        <v>736</v>
      </c>
      <c r="B164" s="217" t="s">
        <v>616</v>
      </c>
      <c r="C164" s="217" t="s">
        <v>61</v>
      </c>
      <c r="D164" s="217" t="s">
        <v>617</v>
      </c>
      <c r="E164" s="218" t="s">
        <v>39</v>
      </c>
      <c r="F164" s="219">
        <f>Arquitetonico!J152</f>
        <v>5.16</v>
      </c>
      <c r="G164" s="219">
        <v>10.59</v>
      </c>
      <c r="H164" s="219">
        <f t="shared" si="28"/>
        <v>13.59</v>
      </c>
      <c r="I164" s="219">
        <f t="shared" si="29"/>
        <v>70.12</v>
      </c>
    </row>
    <row r="165" spans="1:9" x14ac:dyDescent="0.25">
      <c r="A165" s="217" t="s">
        <v>737</v>
      </c>
      <c r="B165" s="217" t="s">
        <v>619</v>
      </c>
      <c r="C165" s="217" t="s">
        <v>61</v>
      </c>
      <c r="D165" s="217" t="s">
        <v>620</v>
      </c>
      <c r="E165" s="218" t="s">
        <v>39</v>
      </c>
      <c r="F165" s="219">
        <f>Arquitetonico!J154</f>
        <v>61.9</v>
      </c>
      <c r="G165" s="219">
        <v>2.13</v>
      </c>
      <c r="H165" s="219">
        <f t="shared" si="28"/>
        <v>2.73</v>
      </c>
      <c r="I165" s="219">
        <f t="shared" si="29"/>
        <v>168.98</v>
      </c>
    </row>
    <row r="166" spans="1:9" x14ac:dyDescent="0.25">
      <c r="A166" s="376" t="s">
        <v>159</v>
      </c>
      <c r="B166" s="376"/>
      <c r="C166" s="376"/>
      <c r="D166" s="376"/>
      <c r="E166" s="376"/>
      <c r="F166" s="376"/>
      <c r="G166" s="376"/>
      <c r="H166" s="376"/>
      <c r="I166" s="220">
        <f>I7+I9+I15+I23+I25+I27+I30+I42+I54+I65+I67+I71+I79+I117+I143+I50+I84+I162+I92</f>
        <v>519431.75</v>
      </c>
    </row>
    <row r="167" spans="1:9" x14ac:dyDescent="0.25">
      <c r="A167" s="375" t="s">
        <v>1385</v>
      </c>
      <c r="B167" s="375"/>
      <c r="C167" s="375"/>
      <c r="D167" s="375"/>
      <c r="E167" s="375"/>
      <c r="F167" s="375"/>
      <c r="G167" s="375"/>
      <c r="H167" s="375"/>
      <c r="I167" s="375"/>
    </row>
  </sheetData>
  <autoFilter ref="C1:C203"/>
  <mergeCells count="10">
    <mergeCell ref="A167:I167"/>
    <mergeCell ref="A166:H166"/>
    <mergeCell ref="A5:I5"/>
    <mergeCell ref="A1:D1"/>
    <mergeCell ref="H1:I1"/>
    <mergeCell ref="A2:D2"/>
    <mergeCell ref="H2:I2"/>
    <mergeCell ref="A3:B3"/>
    <mergeCell ref="A4:B4"/>
    <mergeCell ref="C4:D4"/>
  </mergeCells>
  <conditionalFormatting sqref="A26:I26 A28:I29 A66:I66 A10:I14 A16:I22 A51:I53 A68:I70 A72:I78 A80:I83 A144:I161 A163:I165 A118:I142 A85:I91 A93:I116 A31:I41 A43:I49 A55:I64">
    <cfRule type="expression" dxfId="1" priority="1">
      <formula>EVEN(ROW())=ROW()</formula>
    </cfRule>
    <cfRule type="expression" dxfId="0" priority="2">
      <formula>EVEN((lin))=ROW()</formula>
    </cfRule>
  </conditionalFormatting>
  <pageMargins left="0.7" right="0.7" top="0.93520833333333331" bottom="0.75" header="0.3" footer="0.3"/>
  <pageSetup paperSize="9" scale="65" orientation="portrait" r:id="rId1"/>
  <headerFooter>
    <oddHeader>&amp;L&amp;G&amp;R&amp;G</oddHeader>
    <oddFooter>&amp;L&amp;9&amp;K01+048Superintendência Administrativa
Coordenadoria de Obras e Reformas.
Fone: 3613 5474 / 5431 – geobras@ses.mt.gov.br</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view="pageBreakPreview" zoomScale="90" zoomScaleNormal="60" zoomScaleSheetLayoutView="90" zoomScalePageLayoutView="70" workbookViewId="0">
      <selection activeCell="O7" sqref="O7"/>
    </sheetView>
  </sheetViews>
  <sheetFormatPr defaultColWidth="9.125" defaultRowHeight="12.75" x14ac:dyDescent="0.25"/>
  <cols>
    <col min="1" max="1" width="8.875" style="24" bestFit="1" customWidth="1"/>
    <col min="2" max="2" width="21.75" style="21" bestFit="1" customWidth="1"/>
    <col min="3" max="3" width="11" style="24" bestFit="1" customWidth="1"/>
    <col min="4" max="4" width="10.625" style="55" customWidth="1"/>
    <col min="5" max="5" width="13.5" style="21" bestFit="1" customWidth="1"/>
    <col min="6" max="6" width="12" style="21" bestFit="1" customWidth="1"/>
    <col min="7" max="7" width="14.25" style="21" bestFit="1" customWidth="1"/>
    <col min="8" max="8" width="11.75" style="21" bestFit="1" customWidth="1"/>
    <col min="9" max="9" width="12" style="21" customWidth="1"/>
    <col min="10" max="10" width="9.375" style="21" customWidth="1"/>
    <col min="11" max="11" width="11" style="21" bestFit="1" customWidth="1"/>
    <col min="12" max="16384" width="9.125" style="21"/>
  </cols>
  <sheetData>
    <row r="1" spans="1:12" ht="41.25" customHeight="1" x14ac:dyDescent="0.25">
      <c r="A1" s="20" t="s">
        <v>228</v>
      </c>
      <c r="B1" s="387" t="str">
        <f>RESUMO!B1</f>
        <v>REFORMA CIAPS - LAR DOCE LAR, COM DEMOLIÇAÕ DE TRECHO DE MURO EXISTENTE, EXECUÇÃO DE MURO NOVO COM PINTURA, EXECUÇÃO DE TALUDE NO TERRENO EXISTE, EXECUÇÃO DE DRENAGEM PLUVIAL, EXECUÇÃO DE PORTÃO METÁLICO DE ACESSO, TROCA DE TELHADO E ESTRUTURA DE COBERTURA E ACESSIBILIDADE.</v>
      </c>
      <c r="C1" s="387"/>
      <c r="D1" s="387"/>
      <c r="E1" s="387"/>
      <c r="F1" s="387"/>
      <c r="G1" s="387"/>
      <c r="H1" s="387"/>
      <c r="I1" s="387"/>
      <c r="J1" s="387"/>
    </row>
    <row r="2" spans="1:12" x14ac:dyDescent="0.25">
      <c r="A2" s="22" t="s">
        <v>229</v>
      </c>
      <c r="B2" s="23" t="str">
        <f>RESUMO!B2</f>
        <v>Cuiabá - MT</v>
      </c>
      <c r="C2" s="25" t="s">
        <v>230</v>
      </c>
      <c r="D2" s="26">
        <f>RESUMO!B4</f>
        <v>0.28349999999999997</v>
      </c>
      <c r="E2" s="27" t="s">
        <v>231</v>
      </c>
      <c r="F2" s="388" t="str">
        <f>RESUMO!B5</f>
        <v>SINAPI - 04/2018 - MT</v>
      </c>
      <c r="G2" s="388"/>
    </row>
    <row r="3" spans="1:12" ht="18" customHeight="1" x14ac:dyDescent="0.25">
      <c r="A3" s="22" t="s">
        <v>232</v>
      </c>
      <c r="B3" s="23" t="str">
        <f>RESUMO!B3</f>
        <v>Rua das Palmeiras, n 386, Baú</v>
      </c>
      <c r="C3" s="28" t="s">
        <v>233</v>
      </c>
      <c r="D3" s="21" t="str">
        <f>RESUMO!D5</f>
        <v>120DIAS</v>
      </c>
      <c r="F3" s="388"/>
      <c r="G3" s="388"/>
    </row>
    <row r="4" spans="1:12" ht="13.5" thickBot="1" x14ac:dyDescent="0.3">
      <c r="A4" s="29"/>
      <c r="B4" s="30"/>
      <c r="C4" s="31"/>
      <c r="D4" s="32"/>
      <c r="E4" s="33"/>
      <c r="F4" s="389"/>
      <c r="G4" s="389"/>
      <c r="H4" s="33"/>
      <c r="I4" s="33"/>
      <c r="J4" s="33"/>
      <c r="K4" s="33"/>
      <c r="L4" s="33"/>
    </row>
    <row r="5" spans="1:12" ht="15.75" customHeight="1" thickTop="1" x14ac:dyDescent="0.25">
      <c r="A5" s="386" t="s">
        <v>234</v>
      </c>
      <c r="B5" s="386"/>
      <c r="C5" s="386"/>
      <c r="D5" s="386"/>
      <c r="E5" s="386"/>
      <c r="F5" s="386"/>
      <c r="G5" s="386"/>
      <c r="H5" s="386"/>
      <c r="I5" s="386"/>
      <c r="J5" s="386"/>
      <c r="K5" s="386"/>
      <c r="L5" s="386"/>
    </row>
    <row r="6" spans="1:12" s="24" customFormat="1" ht="12.75" customHeight="1" x14ac:dyDescent="0.25">
      <c r="A6" s="390" t="s">
        <v>235</v>
      </c>
      <c r="B6" s="390" t="s">
        <v>162</v>
      </c>
      <c r="C6" s="390" t="s">
        <v>236</v>
      </c>
      <c r="D6" s="392" t="s">
        <v>237</v>
      </c>
      <c r="E6" s="384" t="s">
        <v>238</v>
      </c>
      <c r="F6" s="385"/>
      <c r="G6" s="384" t="s">
        <v>239</v>
      </c>
      <c r="H6" s="385"/>
      <c r="I6" s="384" t="s">
        <v>408</v>
      </c>
      <c r="J6" s="385"/>
      <c r="K6" s="384" t="s">
        <v>1205</v>
      </c>
      <c r="L6" s="385"/>
    </row>
    <row r="7" spans="1:12" s="24" customFormat="1" x14ac:dyDescent="0.25">
      <c r="A7" s="391"/>
      <c r="B7" s="391"/>
      <c r="C7" s="391"/>
      <c r="D7" s="393"/>
      <c r="E7" s="34" t="s">
        <v>240</v>
      </c>
      <c r="F7" s="35" t="s">
        <v>237</v>
      </c>
      <c r="G7" s="34" t="s">
        <v>240</v>
      </c>
      <c r="H7" s="35" t="s">
        <v>237</v>
      </c>
      <c r="I7" s="34" t="s">
        <v>240</v>
      </c>
      <c r="J7" s="35" t="s">
        <v>237</v>
      </c>
      <c r="K7" s="34" t="s">
        <v>240</v>
      </c>
      <c r="L7" s="35" t="s">
        <v>237</v>
      </c>
    </row>
    <row r="8" spans="1:12" s="24" customFormat="1" x14ac:dyDescent="0.25">
      <c r="A8" s="24">
        <f>RESUMO!A9</f>
        <v>1</v>
      </c>
      <c r="B8" s="36" t="str">
        <f>RESUMO!B9</f>
        <v>ADMINISTRAÇÃO DE OBRA</v>
      </c>
      <c r="C8" s="36">
        <f>RESUMO!D9</f>
        <v>28214.3</v>
      </c>
      <c r="D8" s="37">
        <f>C8/$C$27</f>
        <v>5.431762690671104E-2</v>
      </c>
      <c r="E8" s="38">
        <f>TRUNC(F8*C8,2)</f>
        <v>5642.86</v>
      </c>
      <c r="F8" s="39">
        <v>0.2</v>
      </c>
      <c r="G8" s="38">
        <f>H8*C8</f>
        <v>9875.0049999999992</v>
      </c>
      <c r="H8" s="39">
        <v>0.35</v>
      </c>
      <c r="I8" s="38">
        <f>J8*C8</f>
        <v>8464.2899999999991</v>
      </c>
      <c r="J8" s="39">
        <v>0.3</v>
      </c>
      <c r="K8" s="38">
        <f>L8*C8</f>
        <v>4232.1449999999995</v>
      </c>
      <c r="L8" s="39">
        <v>0.15</v>
      </c>
    </row>
    <row r="9" spans="1:12" s="24" customFormat="1" x14ac:dyDescent="0.25">
      <c r="A9" s="24">
        <f>RESUMO!A10</f>
        <v>2</v>
      </c>
      <c r="B9" s="36" t="str">
        <f>RESUMO!B10</f>
        <v>SERVIÇOS PRELIMINARES</v>
      </c>
      <c r="C9" s="36">
        <f>RESUMO!D10</f>
        <v>36616.26</v>
      </c>
      <c r="D9" s="37">
        <f t="shared" ref="D9:D26" si="0">C9/$C$27</f>
        <v>7.0492918463301496E-2</v>
      </c>
      <c r="E9" s="38">
        <f>TRUNC(F9*C9,2)</f>
        <v>27462.19</v>
      </c>
      <c r="F9" s="39">
        <v>0.75</v>
      </c>
      <c r="G9" s="38">
        <f>H9*C9</f>
        <v>9154.0650000000005</v>
      </c>
      <c r="H9" s="39">
        <v>0.25</v>
      </c>
      <c r="I9" s="40"/>
      <c r="J9" s="41"/>
      <c r="K9" s="42"/>
      <c r="L9" s="41"/>
    </row>
    <row r="10" spans="1:12" x14ac:dyDescent="0.25">
      <c r="A10" s="24">
        <f>RESUMO!A11</f>
        <v>3</v>
      </c>
      <c r="B10" s="36" t="str">
        <f>RESUMO!B11</f>
        <v>INSTALAÇÕES PROVISÓRIAS</v>
      </c>
      <c r="C10" s="36">
        <f>RESUMO!D11</f>
        <v>26768.159999999996</v>
      </c>
      <c r="D10" s="37">
        <f t="shared" si="0"/>
        <v>5.1533546033718576E-2</v>
      </c>
      <c r="E10" s="38">
        <f>F10*C10</f>
        <v>26768.159999999996</v>
      </c>
      <c r="F10" s="39">
        <v>1</v>
      </c>
      <c r="G10" s="42"/>
      <c r="H10" s="41"/>
      <c r="I10" s="42"/>
      <c r="J10" s="41"/>
      <c r="K10" s="42"/>
      <c r="L10" s="41"/>
    </row>
    <row r="11" spans="1:12" x14ac:dyDescent="0.25">
      <c r="A11" s="24">
        <f>RESUMO!A12</f>
        <v>4</v>
      </c>
      <c r="B11" s="36" t="str">
        <f>RESUMO!B12</f>
        <v>MÁQUINAS E FERRAMENTAS</v>
      </c>
      <c r="C11" s="36">
        <f>RESUMO!D12</f>
        <v>2064.8000000000002</v>
      </c>
      <c r="D11" s="37">
        <f t="shared" si="0"/>
        <v>3.9751131885950378E-3</v>
      </c>
      <c r="E11" s="38">
        <f>F11*C11</f>
        <v>412.96000000000004</v>
      </c>
      <c r="F11" s="39">
        <v>0.2</v>
      </c>
      <c r="G11" s="38">
        <f t="shared" ref="G11:G22" si="1">H11*C11</f>
        <v>825.92000000000007</v>
      </c>
      <c r="H11" s="39">
        <v>0.4</v>
      </c>
      <c r="I11" s="38">
        <f>J11*C11</f>
        <v>412.96000000000004</v>
      </c>
      <c r="J11" s="39">
        <v>0.2</v>
      </c>
      <c r="K11" s="38">
        <f t="shared" ref="K11:K25" si="2">L11*C11</f>
        <v>412.96000000000004</v>
      </c>
      <c r="L11" s="39">
        <v>0.2</v>
      </c>
    </row>
    <row r="12" spans="1:12" x14ac:dyDescent="0.25">
      <c r="A12" s="24">
        <f>RESUMO!A13</f>
        <v>5</v>
      </c>
      <c r="B12" s="36" t="str">
        <f>RESUMO!B13</f>
        <v>MOVIMENTAÇÃO DE TERRA</v>
      </c>
      <c r="C12" s="36">
        <f>RESUMO!D13</f>
        <v>3453.52</v>
      </c>
      <c r="D12" s="37">
        <f t="shared" si="0"/>
        <v>6.6486501835900493E-3</v>
      </c>
      <c r="E12" s="38">
        <f>C12*F12</f>
        <v>3453.52</v>
      </c>
      <c r="F12" s="39">
        <v>1</v>
      </c>
      <c r="G12" s="42"/>
      <c r="H12" s="41"/>
      <c r="I12" s="42"/>
      <c r="J12" s="41"/>
      <c r="K12" s="42"/>
      <c r="L12" s="41"/>
    </row>
    <row r="13" spans="1:12" x14ac:dyDescent="0.25">
      <c r="A13" s="24">
        <f>RESUMO!A14</f>
        <v>6</v>
      </c>
      <c r="B13" s="36" t="str">
        <f>RESUMO!B14</f>
        <v>LIMPEZA DE OBRA</v>
      </c>
      <c r="C13" s="36">
        <f>RESUMO!D14</f>
        <v>23184.12</v>
      </c>
      <c r="D13" s="37">
        <f t="shared" si="0"/>
        <v>4.463362126015593E-2</v>
      </c>
      <c r="E13" s="38">
        <f>C13*F13</f>
        <v>23184.12</v>
      </c>
      <c r="F13" s="39">
        <v>1</v>
      </c>
      <c r="G13" s="42"/>
      <c r="H13" s="41"/>
      <c r="I13" s="42"/>
      <c r="J13" s="41"/>
      <c r="K13" s="42"/>
      <c r="L13" s="41"/>
    </row>
    <row r="14" spans="1:12" x14ac:dyDescent="0.25">
      <c r="A14" s="24">
        <f>RESUMO!A15</f>
        <v>7</v>
      </c>
      <c r="B14" s="36" t="str">
        <f>RESUMO!B15</f>
        <v>INFRA-ESTRUTURA</v>
      </c>
      <c r="C14" s="36">
        <f>RESUMO!D15</f>
        <v>17944.830000000002</v>
      </c>
      <c r="D14" s="37">
        <f t="shared" si="0"/>
        <v>3.4547041069399403E-2</v>
      </c>
      <c r="E14" s="38">
        <f>C14*F14</f>
        <v>17944.830000000002</v>
      </c>
      <c r="F14" s="39">
        <v>1</v>
      </c>
      <c r="G14" s="42"/>
      <c r="H14" s="41"/>
      <c r="I14" s="42"/>
      <c r="J14" s="41"/>
      <c r="K14" s="42"/>
      <c r="L14" s="41"/>
    </row>
    <row r="15" spans="1:12" x14ac:dyDescent="0.25">
      <c r="A15" s="24">
        <f>RESUMO!A16</f>
        <v>8</v>
      </c>
      <c r="B15" s="36" t="str">
        <f>RESUMO!B16</f>
        <v>ALVENARIA</v>
      </c>
      <c r="C15" s="36">
        <f>RESUMO!D16</f>
        <v>36348.51</v>
      </c>
      <c r="D15" s="37">
        <f t="shared" si="0"/>
        <v>6.9977451320601805E-2</v>
      </c>
      <c r="E15" s="38">
        <f>C15*F15</f>
        <v>12721.978499999999</v>
      </c>
      <c r="F15" s="39">
        <v>0.35</v>
      </c>
      <c r="G15" s="38">
        <f t="shared" si="1"/>
        <v>23626.531500000001</v>
      </c>
      <c r="H15" s="39">
        <v>0.65</v>
      </c>
      <c r="I15" s="42"/>
      <c r="J15" s="41"/>
      <c r="K15" s="42"/>
      <c r="L15" s="41"/>
    </row>
    <row r="16" spans="1:12" x14ac:dyDescent="0.25">
      <c r="A16" s="24">
        <f>RESUMO!A17</f>
        <v>9</v>
      </c>
      <c r="B16" s="36" t="str">
        <f>RESUMO!B17</f>
        <v>ESQUADRIAS E FERRAGENS</v>
      </c>
      <c r="C16" s="36">
        <f>RESUMO!D17</f>
        <v>13766.41</v>
      </c>
      <c r="D16" s="37">
        <f t="shared" si="0"/>
        <v>2.6502827368561896E-2</v>
      </c>
      <c r="E16" s="43"/>
      <c r="F16" s="44"/>
      <c r="G16" s="42"/>
      <c r="H16" s="41"/>
      <c r="I16" s="38">
        <f>J16*C16</f>
        <v>4129.9229999999998</v>
      </c>
      <c r="J16" s="39">
        <v>0.3</v>
      </c>
      <c r="K16" s="38">
        <f t="shared" si="2"/>
        <v>9636.4869999999992</v>
      </c>
      <c r="L16" s="39">
        <v>0.7</v>
      </c>
    </row>
    <row r="17" spans="1:12" x14ac:dyDescent="0.25">
      <c r="A17" s="24">
        <f>RESUMO!A18</f>
        <v>10</v>
      </c>
      <c r="B17" s="36" t="str">
        <f>RESUMO!B18</f>
        <v>COBERTURA</v>
      </c>
      <c r="C17" s="36">
        <f>RESUMO!D18</f>
        <v>144947.31</v>
      </c>
      <c r="D17" s="37">
        <f t="shared" si="0"/>
        <v>0.27904976929115327</v>
      </c>
      <c r="E17" s="43"/>
      <c r="F17" s="44"/>
      <c r="G17" s="38">
        <f t="shared" si="1"/>
        <v>86968.385999999999</v>
      </c>
      <c r="H17" s="39">
        <v>0.6</v>
      </c>
      <c r="I17" s="38">
        <f>J17*C17</f>
        <v>57978.923999999999</v>
      </c>
      <c r="J17" s="39">
        <v>0.4</v>
      </c>
      <c r="K17" s="42"/>
      <c r="L17" s="41"/>
    </row>
    <row r="18" spans="1:12" x14ac:dyDescent="0.25">
      <c r="A18" s="24">
        <f>RESUMO!A19</f>
        <v>11</v>
      </c>
      <c r="B18" s="36" t="str">
        <f>RESUMO!B19</f>
        <v>IMPERMEABILIZAÇÃO</v>
      </c>
      <c r="C18" s="36">
        <f>RESUMO!D19</f>
        <v>1720.66</v>
      </c>
      <c r="D18" s="37">
        <f t="shared" si="0"/>
        <v>3.3125814892909422E-3</v>
      </c>
      <c r="E18" s="43"/>
      <c r="F18" s="44"/>
      <c r="G18" s="38">
        <f t="shared" si="1"/>
        <v>1720.66</v>
      </c>
      <c r="H18" s="39">
        <v>1</v>
      </c>
      <c r="I18" s="42"/>
      <c r="J18" s="41"/>
      <c r="K18" s="42"/>
      <c r="L18" s="41"/>
    </row>
    <row r="19" spans="1:12" x14ac:dyDescent="0.25">
      <c r="A19" s="24">
        <f>RESUMO!A20</f>
        <v>12</v>
      </c>
      <c r="B19" s="36" t="str">
        <f>RESUMO!B20</f>
        <v>REVESTIMENTO</v>
      </c>
      <c r="C19" s="36">
        <f>RESUMO!D20</f>
        <v>28318.43</v>
      </c>
      <c r="D19" s="37">
        <f t="shared" si="0"/>
        <v>5.451809597699795E-2</v>
      </c>
      <c r="E19" s="43"/>
      <c r="F19" s="44"/>
      <c r="G19" s="38">
        <f t="shared" si="1"/>
        <v>21238.822500000002</v>
      </c>
      <c r="H19" s="39">
        <v>0.75</v>
      </c>
      <c r="I19" s="38">
        <f t="shared" ref="I19:I25" si="3">J19*C19</f>
        <v>7079.6075000000001</v>
      </c>
      <c r="J19" s="39">
        <v>0.25</v>
      </c>
      <c r="K19" s="42"/>
      <c r="L19" s="41"/>
    </row>
    <row r="20" spans="1:12" x14ac:dyDescent="0.25">
      <c r="A20" s="24">
        <f>RESUMO!A21</f>
        <v>13</v>
      </c>
      <c r="B20" s="36" t="str">
        <f>RESUMO!B21</f>
        <v>PINTURA</v>
      </c>
      <c r="C20" s="36">
        <f>RESUMO!D21</f>
        <v>21271.559999999998</v>
      </c>
      <c r="D20" s="37">
        <f t="shared" si="0"/>
        <v>4.0951597587170978E-2</v>
      </c>
      <c r="E20" s="43"/>
      <c r="F20" s="44"/>
      <c r="G20" s="38">
        <f t="shared" si="1"/>
        <v>6381.4679999999989</v>
      </c>
      <c r="H20" s="39">
        <v>0.3</v>
      </c>
      <c r="I20" s="38">
        <f t="shared" si="3"/>
        <v>12762.935999999998</v>
      </c>
      <c r="J20" s="39">
        <v>0.6</v>
      </c>
      <c r="K20" s="38">
        <f t="shared" si="2"/>
        <v>2127.1559999999999</v>
      </c>
      <c r="L20" s="39">
        <v>0.1</v>
      </c>
    </row>
    <row r="21" spans="1:12" x14ac:dyDescent="0.25">
      <c r="A21" s="24">
        <f>RESUMO!A22</f>
        <v>14</v>
      </c>
      <c r="B21" s="36" t="str">
        <f>RESUMO!B22</f>
        <v>PAVIMENTAÇÃO</v>
      </c>
      <c r="C21" s="36">
        <f>RESUMO!D22</f>
        <v>30537.16</v>
      </c>
      <c r="D21" s="37">
        <f t="shared" si="0"/>
        <v>5.8789552236650923E-2</v>
      </c>
      <c r="E21" s="43"/>
      <c r="F21" s="44"/>
      <c r="G21" s="38">
        <f t="shared" si="1"/>
        <v>9161.1479999999992</v>
      </c>
      <c r="H21" s="39">
        <v>0.3</v>
      </c>
      <c r="I21" s="38">
        <f t="shared" si="3"/>
        <v>18322.295999999998</v>
      </c>
      <c r="J21" s="39">
        <v>0.6</v>
      </c>
      <c r="K21" s="38">
        <f t="shared" si="2"/>
        <v>3053.7160000000003</v>
      </c>
      <c r="L21" s="39">
        <v>0.1</v>
      </c>
    </row>
    <row r="22" spans="1:12" x14ac:dyDescent="0.25">
      <c r="A22" s="24">
        <f>RESUMO!A23</f>
        <v>15</v>
      </c>
      <c r="B22" s="36" t="str">
        <f>RESUMO!B23</f>
        <v>LOÇAS E METAIS</v>
      </c>
      <c r="C22" s="36">
        <f>RESUMO!D23</f>
        <v>1563.45</v>
      </c>
      <c r="D22" s="37">
        <f t="shared" si="0"/>
        <v>3.0099238254111347E-3</v>
      </c>
      <c r="E22" s="42"/>
      <c r="F22" s="41"/>
      <c r="G22" s="38">
        <f t="shared" si="1"/>
        <v>156.34500000000003</v>
      </c>
      <c r="H22" s="39">
        <v>0.1</v>
      </c>
      <c r="I22" s="38">
        <f t="shared" si="3"/>
        <v>1250.7600000000002</v>
      </c>
      <c r="J22" s="39">
        <v>0.8</v>
      </c>
      <c r="K22" s="38">
        <f t="shared" si="2"/>
        <v>156.34500000000003</v>
      </c>
      <c r="L22" s="39">
        <v>0.1</v>
      </c>
    </row>
    <row r="23" spans="1:12" ht="25.5" x14ac:dyDescent="0.25">
      <c r="A23" s="24">
        <f>RESUMO!A24</f>
        <v>16</v>
      </c>
      <c r="B23" s="36" t="str">
        <f>RESUMO!B24</f>
        <v>INSTALAÇÕES HIDROSSANITÁRIAS</v>
      </c>
      <c r="C23" s="36">
        <f>RESUMO!D24</f>
        <v>1609.4400000000003</v>
      </c>
      <c r="D23" s="37">
        <f t="shared" si="0"/>
        <v>3.0984628875689647E-3</v>
      </c>
      <c r="E23" s="42"/>
      <c r="F23" s="41"/>
      <c r="G23" s="38">
        <f t="shared" ref="G23" si="4">H23*C23</f>
        <v>482.83200000000005</v>
      </c>
      <c r="H23" s="39">
        <v>0.3</v>
      </c>
      <c r="I23" s="38">
        <f t="shared" si="3"/>
        <v>1126.6080000000002</v>
      </c>
      <c r="J23" s="39">
        <v>0.7</v>
      </c>
      <c r="K23" s="42"/>
      <c r="L23" s="41"/>
    </row>
    <row r="24" spans="1:12" x14ac:dyDescent="0.25">
      <c r="A24" s="24">
        <f>RESUMO!A25</f>
        <v>17</v>
      </c>
      <c r="B24" s="36" t="str">
        <f>RESUMO!B25</f>
        <v>INSTALAÇÕES ELÉTRICAS</v>
      </c>
      <c r="C24" s="36">
        <f>RESUMO!D25</f>
        <v>27000.02</v>
      </c>
      <c r="D24" s="37">
        <f t="shared" si="0"/>
        <v>5.1979918439718026E-2</v>
      </c>
      <c r="E24" s="42"/>
      <c r="F24" s="41"/>
      <c r="G24" s="38">
        <f t="shared" ref="G24" si="5">H24*C24</f>
        <v>13500.01</v>
      </c>
      <c r="H24" s="39">
        <v>0.5</v>
      </c>
      <c r="I24" s="38">
        <f t="shared" si="3"/>
        <v>10800.008000000002</v>
      </c>
      <c r="J24" s="39">
        <v>0.4</v>
      </c>
      <c r="K24" s="38">
        <f t="shared" si="2"/>
        <v>2700.0020000000004</v>
      </c>
      <c r="L24" s="39">
        <v>0.1</v>
      </c>
    </row>
    <row r="25" spans="1:12" x14ac:dyDescent="0.25">
      <c r="A25" s="24">
        <f>RESUMO!A26</f>
        <v>18</v>
      </c>
      <c r="B25" s="36" t="str">
        <f>RESUMO!B26</f>
        <v>COMPLEMENTARES</v>
      </c>
      <c r="C25" s="36">
        <f>RESUMO!D26</f>
        <v>73748.350000000006</v>
      </c>
      <c r="D25" s="37">
        <f t="shared" si="0"/>
        <v>0.14197890290687856</v>
      </c>
      <c r="E25" s="42"/>
      <c r="F25" s="41"/>
      <c r="G25" s="42"/>
      <c r="H25" s="41"/>
      <c r="I25" s="38">
        <f t="shared" si="3"/>
        <v>36874.175000000003</v>
      </c>
      <c r="J25" s="39">
        <v>0.5</v>
      </c>
      <c r="K25" s="38">
        <f t="shared" si="2"/>
        <v>36874.175000000003</v>
      </c>
      <c r="L25" s="39">
        <v>0.5</v>
      </c>
    </row>
    <row r="26" spans="1:12" x14ac:dyDescent="0.25">
      <c r="A26" s="24">
        <f>RESUMO!A27</f>
        <v>19</v>
      </c>
      <c r="B26" s="36" t="str">
        <f>RESUMO!B27</f>
        <v>LIMPEZA FINAL DE OBRA</v>
      </c>
      <c r="C26" s="36">
        <f>RESUMO!D27</f>
        <v>354.46000000000004</v>
      </c>
      <c r="D26" s="37">
        <f t="shared" si="0"/>
        <v>6.8239956452411711E-4</v>
      </c>
      <c r="E26" s="42"/>
      <c r="F26" s="41"/>
      <c r="G26" s="42"/>
      <c r="H26" s="41"/>
      <c r="I26" s="42"/>
      <c r="J26" s="41"/>
      <c r="K26" s="38">
        <f t="shared" ref="K26" si="6">L26*C26</f>
        <v>354.46000000000004</v>
      </c>
      <c r="L26" s="39">
        <v>1</v>
      </c>
    </row>
    <row r="27" spans="1:12" x14ac:dyDescent="0.25">
      <c r="A27" s="46"/>
      <c r="B27" s="47" t="s">
        <v>241</v>
      </c>
      <c r="C27" s="48">
        <f>SUM(C8:C26)</f>
        <v>519431.74999999994</v>
      </c>
      <c r="D27" s="49">
        <f>SUM(D8:D26)</f>
        <v>1</v>
      </c>
      <c r="E27" s="48">
        <f>SUM(E8:E26)</f>
        <v>117590.61849999998</v>
      </c>
      <c r="F27" s="50">
        <f>E27/$C$27</f>
        <v>0.22638319374970819</v>
      </c>
      <c r="G27" s="48">
        <f>SUM(G8:G26)</f>
        <v>183091.193</v>
      </c>
      <c r="H27" s="50">
        <f>G27/$C$27</f>
        <v>0.35248363812955219</v>
      </c>
      <c r="I27" s="48">
        <f>SUM(I8:I26)</f>
        <v>159202.48749999999</v>
      </c>
      <c r="J27" s="50">
        <f>I27/$C$27</f>
        <v>0.30649356243625847</v>
      </c>
      <c r="K27" s="48">
        <f>SUM(K8:K26)</f>
        <v>59547.446000000004</v>
      </c>
      <c r="L27" s="50">
        <f>K27/$C$27</f>
        <v>0.1146395960585775</v>
      </c>
    </row>
    <row r="28" spans="1:12" x14ac:dyDescent="0.25">
      <c r="A28" s="51"/>
      <c r="B28" s="47" t="s">
        <v>242</v>
      </c>
      <c r="C28" s="51"/>
      <c r="D28" s="52"/>
      <c r="E28" s="48">
        <f>E27</f>
        <v>117590.61849999998</v>
      </c>
      <c r="F28" s="50">
        <f>F27</f>
        <v>0.22638319374970819</v>
      </c>
      <c r="G28" s="48">
        <f>G27+E28</f>
        <v>300681.81149999995</v>
      </c>
      <c r="H28" s="50">
        <f>H27+F28</f>
        <v>0.57886683187926036</v>
      </c>
      <c r="I28" s="48">
        <f>G28+I27</f>
        <v>459884.29899999994</v>
      </c>
      <c r="J28" s="50">
        <f>J27+H28</f>
        <v>0.88536039431551883</v>
      </c>
      <c r="K28" s="48">
        <f>I28+K27</f>
        <v>519431.74499999994</v>
      </c>
      <c r="L28" s="50">
        <f>L27+J28</f>
        <v>0.99999999037409637</v>
      </c>
    </row>
    <row r="29" spans="1:12" x14ac:dyDescent="0.25">
      <c r="A29" s="21"/>
      <c r="B29" s="23"/>
      <c r="C29" s="21"/>
      <c r="D29" s="21"/>
      <c r="F29" s="53"/>
      <c r="G29" s="53"/>
      <c r="H29" s="53"/>
    </row>
    <row r="33" spans="1:8" s="55" customFormat="1" x14ac:dyDescent="0.25">
      <c r="A33" s="24"/>
      <c r="B33" s="21"/>
      <c r="C33" s="54"/>
      <c r="E33" s="21"/>
      <c r="F33" s="21"/>
      <c r="G33" s="21"/>
      <c r="H33" s="21"/>
    </row>
    <row r="38" spans="1:8" s="55" customFormat="1" x14ac:dyDescent="0.25">
      <c r="A38" s="24"/>
      <c r="B38" s="21"/>
      <c r="C38" s="54"/>
      <c r="E38" s="21"/>
      <c r="F38" s="21"/>
      <c r="G38" s="21"/>
      <c r="H38" s="21"/>
    </row>
  </sheetData>
  <mergeCells count="11">
    <mergeCell ref="K6:L6"/>
    <mergeCell ref="A5:L5"/>
    <mergeCell ref="I6:J6"/>
    <mergeCell ref="B1:J1"/>
    <mergeCell ref="F2:G4"/>
    <mergeCell ref="A6:A7"/>
    <mergeCell ref="B6:B7"/>
    <mergeCell ref="C6:C7"/>
    <mergeCell ref="D6:D7"/>
    <mergeCell ref="E6:F6"/>
    <mergeCell ref="G6:H6"/>
  </mergeCells>
  <pageMargins left="0.51181102362204722" right="0.51181102362204722" top="1.4285714285714286" bottom="0.9055118110236221" header="0.31496062992125984" footer="0.31496062992125984"/>
  <pageSetup paperSize="9" scale="63" fitToWidth="2" orientation="portrait" r:id="rId1"/>
  <headerFooter>
    <oddHeader>&amp;L&amp;G&amp;R&amp;G</oddHeader>
    <oddFooter xml:space="preserve">&amp;L&amp;"-,Negrito"&amp;9&amp;K00-048Superintendência Administrativa
Coordenadoria de Obras e Reformas.
Fone: 3613 5474 / 5431 – geobras@ses.mt.gov.br&amp;C&amp;9&amp;K00-048&amp;P / &amp;N&amp;R&amp;7&amp;K00-048&amp;A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view="pageBreakPreview" zoomScaleNormal="100" zoomScaleSheetLayoutView="100" zoomScalePageLayoutView="120" workbookViewId="0">
      <selection activeCell="H21" sqref="H21"/>
    </sheetView>
  </sheetViews>
  <sheetFormatPr defaultRowHeight="12.75" x14ac:dyDescent="0.2"/>
  <cols>
    <col min="1" max="1" width="36.125" style="79" customWidth="1"/>
    <col min="2" max="2" width="26.625" style="79" customWidth="1"/>
    <col min="3" max="3" width="15.25" style="79" customWidth="1"/>
    <col min="4" max="256" width="9" style="79"/>
    <col min="257" max="257" width="36.125" style="79" customWidth="1"/>
    <col min="258" max="258" width="26.625" style="79" customWidth="1"/>
    <col min="259" max="259" width="15.25" style="79" customWidth="1"/>
    <col min="260" max="512" width="9" style="79"/>
    <col min="513" max="513" width="36.125" style="79" customWidth="1"/>
    <col min="514" max="514" width="26.625" style="79" customWidth="1"/>
    <col min="515" max="515" width="15.25" style="79" customWidth="1"/>
    <col min="516" max="768" width="9" style="79"/>
    <col min="769" max="769" width="36.125" style="79" customWidth="1"/>
    <col min="770" max="770" width="26.625" style="79" customWidth="1"/>
    <col min="771" max="771" width="15.25" style="79" customWidth="1"/>
    <col min="772" max="1024" width="9" style="79"/>
    <col min="1025" max="1025" width="36.125" style="79" customWidth="1"/>
    <col min="1026" max="1026" width="26.625" style="79" customWidth="1"/>
    <col min="1027" max="1027" width="15.25" style="79" customWidth="1"/>
    <col min="1028" max="1280" width="9" style="79"/>
    <col min="1281" max="1281" width="36.125" style="79" customWidth="1"/>
    <col min="1282" max="1282" width="26.625" style="79" customWidth="1"/>
    <col min="1283" max="1283" width="15.25" style="79" customWidth="1"/>
    <col min="1284" max="1536" width="9" style="79"/>
    <col min="1537" max="1537" width="36.125" style="79" customWidth="1"/>
    <col min="1538" max="1538" width="26.625" style="79" customWidth="1"/>
    <col min="1539" max="1539" width="15.25" style="79" customWidth="1"/>
    <col min="1540" max="1792" width="9" style="79"/>
    <col min="1793" max="1793" width="36.125" style="79" customWidth="1"/>
    <col min="1794" max="1794" width="26.625" style="79" customWidth="1"/>
    <col min="1795" max="1795" width="15.25" style="79" customWidth="1"/>
    <col min="1796" max="2048" width="9" style="79"/>
    <col min="2049" max="2049" width="36.125" style="79" customWidth="1"/>
    <col min="2050" max="2050" width="26.625" style="79" customWidth="1"/>
    <col min="2051" max="2051" width="15.25" style="79" customWidth="1"/>
    <col min="2052" max="2304" width="9" style="79"/>
    <col min="2305" max="2305" width="36.125" style="79" customWidth="1"/>
    <col min="2306" max="2306" width="26.625" style="79" customWidth="1"/>
    <col min="2307" max="2307" width="15.25" style="79" customWidth="1"/>
    <col min="2308" max="2560" width="9" style="79"/>
    <col min="2561" max="2561" width="36.125" style="79" customWidth="1"/>
    <col min="2562" max="2562" width="26.625" style="79" customWidth="1"/>
    <col min="2563" max="2563" width="15.25" style="79" customWidth="1"/>
    <col min="2564" max="2816" width="9" style="79"/>
    <col min="2817" max="2817" width="36.125" style="79" customWidth="1"/>
    <col min="2818" max="2818" width="26.625" style="79" customWidth="1"/>
    <col min="2819" max="2819" width="15.25" style="79" customWidth="1"/>
    <col min="2820" max="3072" width="9" style="79"/>
    <col min="3073" max="3073" width="36.125" style="79" customWidth="1"/>
    <col min="3074" max="3074" width="26.625" style="79" customWidth="1"/>
    <col min="3075" max="3075" width="15.25" style="79" customWidth="1"/>
    <col min="3076" max="3328" width="9" style="79"/>
    <col min="3329" max="3329" width="36.125" style="79" customWidth="1"/>
    <col min="3330" max="3330" width="26.625" style="79" customWidth="1"/>
    <col min="3331" max="3331" width="15.25" style="79" customWidth="1"/>
    <col min="3332" max="3584" width="9" style="79"/>
    <col min="3585" max="3585" width="36.125" style="79" customWidth="1"/>
    <col min="3586" max="3586" width="26.625" style="79" customWidth="1"/>
    <col min="3587" max="3587" width="15.25" style="79" customWidth="1"/>
    <col min="3588" max="3840" width="9" style="79"/>
    <col min="3841" max="3841" width="36.125" style="79" customWidth="1"/>
    <col min="3842" max="3842" width="26.625" style="79" customWidth="1"/>
    <col min="3843" max="3843" width="15.25" style="79" customWidth="1"/>
    <col min="3844" max="4096" width="9" style="79"/>
    <col min="4097" max="4097" width="36.125" style="79" customWidth="1"/>
    <col min="4098" max="4098" width="26.625" style="79" customWidth="1"/>
    <col min="4099" max="4099" width="15.25" style="79" customWidth="1"/>
    <col min="4100" max="4352" width="9" style="79"/>
    <col min="4353" max="4353" width="36.125" style="79" customWidth="1"/>
    <col min="4354" max="4354" width="26.625" style="79" customWidth="1"/>
    <col min="4355" max="4355" width="15.25" style="79" customWidth="1"/>
    <col min="4356" max="4608" width="9" style="79"/>
    <col min="4609" max="4609" width="36.125" style="79" customWidth="1"/>
    <col min="4610" max="4610" width="26.625" style="79" customWidth="1"/>
    <col min="4611" max="4611" width="15.25" style="79" customWidth="1"/>
    <col min="4612" max="4864" width="9" style="79"/>
    <col min="4865" max="4865" width="36.125" style="79" customWidth="1"/>
    <col min="4866" max="4866" width="26.625" style="79" customWidth="1"/>
    <col min="4867" max="4867" width="15.25" style="79" customWidth="1"/>
    <col min="4868" max="5120" width="9" style="79"/>
    <col min="5121" max="5121" width="36.125" style="79" customWidth="1"/>
    <col min="5122" max="5122" width="26.625" style="79" customWidth="1"/>
    <col min="5123" max="5123" width="15.25" style="79" customWidth="1"/>
    <col min="5124" max="5376" width="9" style="79"/>
    <col min="5377" max="5377" width="36.125" style="79" customWidth="1"/>
    <col min="5378" max="5378" width="26.625" style="79" customWidth="1"/>
    <col min="5379" max="5379" width="15.25" style="79" customWidth="1"/>
    <col min="5380" max="5632" width="9" style="79"/>
    <col min="5633" max="5633" width="36.125" style="79" customWidth="1"/>
    <col min="5634" max="5634" width="26.625" style="79" customWidth="1"/>
    <col min="5635" max="5635" width="15.25" style="79" customWidth="1"/>
    <col min="5636" max="5888" width="9" style="79"/>
    <col min="5889" max="5889" width="36.125" style="79" customWidth="1"/>
    <col min="5890" max="5890" width="26.625" style="79" customWidth="1"/>
    <col min="5891" max="5891" width="15.25" style="79" customWidth="1"/>
    <col min="5892" max="6144" width="9" style="79"/>
    <col min="6145" max="6145" width="36.125" style="79" customWidth="1"/>
    <col min="6146" max="6146" width="26.625" style="79" customWidth="1"/>
    <col min="6147" max="6147" width="15.25" style="79" customWidth="1"/>
    <col min="6148" max="6400" width="9" style="79"/>
    <col min="6401" max="6401" width="36.125" style="79" customWidth="1"/>
    <col min="6402" max="6402" width="26.625" style="79" customWidth="1"/>
    <col min="6403" max="6403" width="15.25" style="79" customWidth="1"/>
    <col min="6404" max="6656" width="9" style="79"/>
    <col min="6657" max="6657" width="36.125" style="79" customWidth="1"/>
    <col min="6658" max="6658" width="26.625" style="79" customWidth="1"/>
    <col min="6659" max="6659" width="15.25" style="79" customWidth="1"/>
    <col min="6660" max="6912" width="9" style="79"/>
    <col min="6913" max="6913" width="36.125" style="79" customWidth="1"/>
    <col min="6914" max="6914" width="26.625" style="79" customWidth="1"/>
    <col min="6915" max="6915" width="15.25" style="79" customWidth="1"/>
    <col min="6916" max="7168" width="9" style="79"/>
    <col min="7169" max="7169" width="36.125" style="79" customWidth="1"/>
    <col min="7170" max="7170" width="26.625" style="79" customWidth="1"/>
    <col min="7171" max="7171" width="15.25" style="79" customWidth="1"/>
    <col min="7172" max="7424" width="9" style="79"/>
    <col min="7425" max="7425" width="36.125" style="79" customWidth="1"/>
    <col min="7426" max="7426" width="26.625" style="79" customWidth="1"/>
    <col min="7427" max="7427" width="15.25" style="79" customWidth="1"/>
    <col min="7428" max="7680" width="9" style="79"/>
    <col min="7681" max="7681" width="36.125" style="79" customWidth="1"/>
    <col min="7682" max="7682" width="26.625" style="79" customWidth="1"/>
    <col min="7683" max="7683" width="15.25" style="79" customWidth="1"/>
    <col min="7684" max="7936" width="9" style="79"/>
    <col min="7937" max="7937" width="36.125" style="79" customWidth="1"/>
    <col min="7938" max="7938" width="26.625" style="79" customWidth="1"/>
    <col min="7939" max="7939" width="15.25" style="79" customWidth="1"/>
    <col min="7940" max="8192" width="9" style="79"/>
    <col min="8193" max="8193" width="36.125" style="79" customWidth="1"/>
    <col min="8194" max="8194" width="26.625" style="79" customWidth="1"/>
    <col min="8195" max="8195" width="15.25" style="79" customWidth="1"/>
    <col min="8196" max="8448" width="9" style="79"/>
    <col min="8449" max="8449" width="36.125" style="79" customWidth="1"/>
    <col min="8450" max="8450" width="26.625" style="79" customWidth="1"/>
    <col min="8451" max="8451" width="15.25" style="79" customWidth="1"/>
    <col min="8452" max="8704" width="9" style="79"/>
    <col min="8705" max="8705" width="36.125" style="79" customWidth="1"/>
    <col min="8706" max="8706" width="26.625" style="79" customWidth="1"/>
    <col min="8707" max="8707" width="15.25" style="79" customWidth="1"/>
    <col min="8708" max="8960" width="9" style="79"/>
    <col min="8961" max="8961" width="36.125" style="79" customWidth="1"/>
    <col min="8962" max="8962" width="26.625" style="79" customWidth="1"/>
    <col min="8963" max="8963" width="15.25" style="79" customWidth="1"/>
    <col min="8964" max="9216" width="9" style="79"/>
    <col min="9217" max="9217" width="36.125" style="79" customWidth="1"/>
    <col min="9218" max="9218" width="26.625" style="79" customWidth="1"/>
    <col min="9219" max="9219" width="15.25" style="79" customWidth="1"/>
    <col min="9220" max="9472" width="9" style="79"/>
    <col min="9473" max="9473" width="36.125" style="79" customWidth="1"/>
    <col min="9474" max="9474" width="26.625" style="79" customWidth="1"/>
    <col min="9475" max="9475" width="15.25" style="79" customWidth="1"/>
    <col min="9476" max="9728" width="9" style="79"/>
    <col min="9729" max="9729" width="36.125" style="79" customWidth="1"/>
    <col min="9730" max="9730" width="26.625" style="79" customWidth="1"/>
    <col min="9731" max="9731" width="15.25" style="79" customWidth="1"/>
    <col min="9732" max="9984" width="9" style="79"/>
    <col min="9985" max="9985" width="36.125" style="79" customWidth="1"/>
    <col min="9986" max="9986" width="26.625" style="79" customWidth="1"/>
    <col min="9987" max="9987" width="15.25" style="79" customWidth="1"/>
    <col min="9988" max="10240" width="9" style="79"/>
    <col min="10241" max="10241" width="36.125" style="79" customWidth="1"/>
    <col min="10242" max="10242" width="26.625" style="79" customWidth="1"/>
    <col min="10243" max="10243" width="15.25" style="79" customWidth="1"/>
    <col min="10244" max="10496" width="9" style="79"/>
    <col min="10497" max="10497" width="36.125" style="79" customWidth="1"/>
    <col min="10498" max="10498" width="26.625" style="79" customWidth="1"/>
    <col min="10499" max="10499" width="15.25" style="79" customWidth="1"/>
    <col min="10500" max="10752" width="9" style="79"/>
    <col min="10753" max="10753" width="36.125" style="79" customWidth="1"/>
    <col min="10754" max="10754" width="26.625" style="79" customWidth="1"/>
    <col min="10755" max="10755" width="15.25" style="79" customWidth="1"/>
    <col min="10756" max="11008" width="9" style="79"/>
    <col min="11009" max="11009" width="36.125" style="79" customWidth="1"/>
    <col min="11010" max="11010" width="26.625" style="79" customWidth="1"/>
    <col min="11011" max="11011" width="15.25" style="79" customWidth="1"/>
    <col min="11012" max="11264" width="9" style="79"/>
    <col min="11265" max="11265" width="36.125" style="79" customWidth="1"/>
    <col min="11266" max="11266" width="26.625" style="79" customWidth="1"/>
    <col min="11267" max="11267" width="15.25" style="79" customWidth="1"/>
    <col min="11268" max="11520" width="9" style="79"/>
    <col min="11521" max="11521" width="36.125" style="79" customWidth="1"/>
    <col min="11522" max="11522" width="26.625" style="79" customWidth="1"/>
    <col min="11523" max="11523" width="15.25" style="79" customWidth="1"/>
    <col min="11524" max="11776" width="9" style="79"/>
    <col min="11777" max="11777" width="36.125" style="79" customWidth="1"/>
    <col min="11778" max="11778" width="26.625" style="79" customWidth="1"/>
    <col min="11779" max="11779" width="15.25" style="79" customWidth="1"/>
    <col min="11780" max="12032" width="9" style="79"/>
    <col min="12033" max="12033" width="36.125" style="79" customWidth="1"/>
    <col min="12034" max="12034" width="26.625" style="79" customWidth="1"/>
    <col min="12035" max="12035" width="15.25" style="79" customWidth="1"/>
    <col min="12036" max="12288" width="9" style="79"/>
    <col min="12289" max="12289" width="36.125" style="79" customWidth="1"/>
    <col min="12290" max="12290" width="26.625" style="79" customWidth="1"/>
    <col min="12291" max="12291" width="15.25" style="79" customWidth="1"/>
    <col min="12292" max="12544" width="9" style="79"/>
    <col min="12545" max="12545" width="36.125" style="79" customWidth="1"/>
    <col min="12546" max="12546" width="26.625" style="79" customWidth="1"/>
    <col min="12547" max="12547" width="15.25" style="79" customWidth="1"/>
    <col min="12548" max="12800" width="9" style="79"/>
    <col min="12801" max="12801" width="36.125" style="79" customWidth="1"/>
    <col min="12802" max="12802" width="26.625" style="79" customWidth="1"/>
    <col min="12803" max="12803" width="15.25" style="79" customWidth="1"/>
    <col min="12804" max="13056" width="9" style="79"/>
    <col min="13057" max="13057" width="36.125" style="79" customWidth="1"/>
    <col min="13058" max="13058" width="26.625" style="79" customWidth="1"/>
    <col min="13059" max="13059" width="15.25" style="79" customWidth="1"/>
    <col min="13060" max="13312" width="9" style="79"/>
    <col min="13313" max="13313" width="36.125" style="79" customWidth="1"/>
    <col min="13314" max="13314" width="26.625" style="79" customWidth="1"/>
    <col min="13315" max="13315" width="15.25" style="79" customWidth="1"/>
    <col min="13316" max="13568" width="9" style="79"/>
    <col min="13569" max="13569" width="36.125" style="79" customWidth="1"/>
    <col min="13570" max="13570" width="26.625" style="79" customWidth="1"/>
    <col min="13571" max="13571" width="15.25" style="79" customWidth="1"/>
    <col min="13572" max="13824" width="9" style="79"/>
    <col min="13825" max="13825" width="36.125" style="79" customWidth="1"/>
    <col min="13826" max="13826" width="26.625" style="79" customWidth="1"/>
    <col min="13827" max="13827" width="15.25" style="79" customWidth="1"/>
    <col min="13828" max="14080" width="9" style="79"/>
    <col min="14081" max="14081" width="36.125" style="79" customWidth="1"/>
    <col min="14082" max="14082" width="26.625" style="79" customWidth="1"/>
    <col min="14083" max="14083" width="15.25" style="79" customWidth="1"/>
    <col min="14084" max="14336" width="9" style="79"/>
    <col min="14337" max="14337" width="36.125" style="79" customWidth="1"/>
    <col min="14338" max="14338" width="26.625" style="79" customWidth="1"/>
    <col min="14339" max="14339" width="15.25" style="79" customWidth="1"/>
    <col min="14340" max="14592" width="9" style="79"/>
    <col min="14593" max="14593" width="36.125" style="79" customWidth="1"/>
    <col min="14594" max="14594" width="26.625" style="79" customWidth="1"/>
    <col min="14595" max="14595" width="15.25" style="79" customWidth="1"/>
    <col min="14596" max="14848" width="9" style="79"/>
    <col min="14849" max="14849" width="36.125" style="79" customWidth="1"/>
    <col min="14850" max="14850" width="26.625" style="79" customWidth="1"/>
    <col min="14851" max="14851" width="15.25" style="79" customWidth="1"/>
    <col min="14852" max="15104" width="9" style="79"/>
    <col min="15105" max="15105" width="36.125" style="79" customWidth="1"/>
    <col min="15106" max="15106" width="26.625" style="79" customWidth="1"/>
    <col min="15107" max="15107" width="15.25" style="79" customWidth="1"/>
    <col min="15108" max="15360" width="9" style="79"/>
    <col min="15361" max="15361" width="36.125" style="79" customWidth="1"/>
    <col min="15362" max="15362" width="26.625" style="79" customWidth="1"/>
    <col min="15363" max="15363" width="15.25" style="79" customWidth="1"/>
    <col min="15364" max="15616" width="9" style="79"/>
    <col min="15617" max="15617" width="36.125" style="79" customWidth="1"/>
    <col min="15618" max="15618" width="26.625" style="79" customWidth="1"/>
    <col min="15619" max="15619" width="15.25" style="79" customWidth="1"/>
    <col min="15620" max="15872" width="9" style="79"/>
    <col min="15873" max="15873" width="36.125" style="79" customWidth="1"/>
    <col min="15874" max="15874" width="26.625" style="79" customWidth="1"/>
    <col min="15875" max="15875" width="15.25" style="79" customWidth="1"/>
    <col min="15876" max="16128" width="9" style="79"/>
    <col min="16129" max="16129" width="36.125" style="79" customWidth="1"/>
    <col min="16130" max="16130" width="26.625" style="79" customWidth="1"/>
    <col min="16131" max="16131" width="15.25" style="79" customWidth="1"/>
    <col min="16132" max="16384" width="9" style="79"/>
  </cols>
  <sheetData>
    <row r="1" spans="1:3" ht="15.75" thickBot="1" x14ac:dyDescent="0.3">
      <c r="A1" s="398" t="s">
        <v>251</v>
      </c>
      <c r="B1" s="399"/>
      <c r="C1" s="400"/>
    </row>
    <row r="2" spans="1:3" ht="15" x14ac:dyDescent="0.25">
      <c r="A2" s="401" t="s">
        <v>252</v>
      </c>
      <c r="B2" s="402"/>
      <c r="C2" s="80" t="s">
        <v>253</v>
      </c>
    </row>
    <row r="3" spans="1:3" x14ac:dyDescent="0.2">
      <c r="A3" s="81" t="s">
        <v>254</v>
      </c>
      <c r="B3" s="82" t="s">
        <v>255</v>
      </c>
      <c r="C3" s="83">
        <v>0.04</v>
      </c>
    </row>
    <row r="4" spans="1:3" x14ac:dyDescent="0.2">
      <c r="A4" s="81" t="s">
        <v>256</v>
      </c>
      <c r="B4" s="82" t="s">
        <v>257</v>
      </c>
      <c r="C4" s="83">
        <v>1.23E-2</v>
      </c>
    </row>
    <row r="5" spans="1:3" x14ac:dyDescent="0.2">
      <c r="A5" s="81" t="s">
        <v>258</v>
      </c>
      <c r="B5" s="82" t="s">
        <v>259</v>
      </c>
      <c r="C5" s="83">
        <v>1.2699999999999999E-2</v>
      </c>
    </row>
    <row r="6" spans="1:3" x14ac:dyDescent="0.2">
      <c r="A6" s="81" t="s">
        <v>260</v>
      </c>
      <c r="B6" s="84" t="s">
        <v>261</v>
      </c>
      <c r="C6" s="83">
        <v>8.0000000000000002E-3</v>
      </c>
    </row>
    <row r="7" spans="1:3" ht="15.75" thickBot="1" x14ac:dyDescent="0.3">
      <c r="A7" s="85"/>
      <c r="B7" s="86" t="s">
        <v>262</v>
      </c>
      <c r="C7" s="87">
        <f>SUM(C3:C6)</f>
        <v>7.3000000000000009E-2</v>
      </c>
    </row>
    <row r="8" spans="1:3" ht="15.75" thickTop="1" x14ac:dyDescent="0.25">
      <c r="A8" s="81"/>
      <c r="B8" s="88"/>
      <c r="C8" s="89"/>
    </row>
    <row r="9" spans="1:3" ht="15" x14ac:dyDescent="0.25">
      <c r="A9" s="403" t="s">
        <v>263</v>
      </c>
      <c r="B9" s="404"/>
      <c r="C9" s="90" t="s">
        <v>253</v>
      </c>
    </row>
    <row r="10" spans="1:3" x14ac:dyDescent="0.2">
      <c r="A10" s="91" t="s">
        <v>264</v>
      </c>
      <c r="B10" s="92" t="s">
        <v>265</v>
      </c>
      <c r="C10" s="93">
        <v>7.3999999999999996E-2</v>
      </c>
    </row>
    <row r="11" spans="1:3" ht="15.75" thickBot="1" x14ac:dyDescent="0.3">
      <c r="A11" s="85"/>
      <c r="B11" s="86" t="s">
        <v>262</v>
      </c>
      <c r="C11" s="87">
        <f>SUM(C10)</f>
        <v>7.3999999999999996E-2</v>
      </c>
    </row>
    <row r="12" spans="1:3" ht="13.5" thickTop="1" x14ac:dyDescent="0.2">
      <c r="A12" s="81"/>
      <c r="C12" s="94"/>
    </row>
    <row r="13" spans="1:3" ht="15" x14ac:dyDescent="0.25">
      <c r="A13" s="403" t="s">
        <v>266</v>
      </c>
      <c r="B13" s="404"/>
      <c r="C13" s="95">
        <v>0.14130000000000001</v>
      </c>
    </row>
    <row r="14" spans="1:3" ht="15" x14ac:dyDescent="0.25">
      <c r="A14" s="403" t="s">
        <v>267</v>
      </c>
      <c r="B14" s="404"/>
      <c r="C14" s="90" t="s">
        <v>253</v>
      </c>
    </row>
    <row r="15" spans="1:3" x14ac:dyDescent="0.2">
      <c r="A15" s="96" t="s">
        <v>268</v>
      </c>
      <c r="B15" s="79" t="s">
        <v>269</v>
      </c>
      <c r="C15" s="83">
        <v>6.4999999999999997E-3</v>
      </c>
    </row>
    <row r="16" spans="1:3" x14ac:dyDescent="0.2">
      <c r="A16" s="96" t="s">
        <v>270</v>
      </c>
      <c r="B16" s="79" t="s">
        <v>271</v>
      </c>
      <c r="C16" s="83">
        <v>0.03</v>
      </c>
    </row>
    <row r="17" spans="1:3" x14ac:dyDescent="0.2">
      <c r="A17" s="97" t="s">
        <v>272</v>
      </c>
      <c r="B17" s="98" t="s">
        <v>273</v>
      </c>
      <c r="C17" s="99">
        <v>0.02</v>
      </c>
    </row>
    <row r="18" spans="1:3" x14ac:dyDescent="0.2">
      <c r="A18" s="81" t="s">
        <v>274</v>
      </c>
      <c r="C18" s="83">
        <v>4.4999999999999998E-2</v>
      </c>
    </row>
    <row r="19" spans="1:3" ht="15.75" thickBot="1" x14ac:dyDescent="0.3">
      <c r="A19" s="100"/>
      <c r="B19" s="101" t="s">
        <v>262</v>
      </c>
      <c r="C19" s="102">
        <f>SUM(C15:C18)</f>
        <v>0.10149999999999999</v>
      </c>
    </row>
    <row r="20" spans="1:3" ht="13.5" thickTop="1" x14ac:dyDescent="0.2">
      <c r="A20" s="81"/>
      <c r="C20" s="94"/>
    </row>
    <row r="21" spans="1:3" ht="15.75" x14ac:dyDescent="0.2">
      <c r="A21" s="103" t="s">
        <v>275</v>
      </c>
      <c r="B21" s="104"/>
      <c r="C21" s="105">
        <f>ROUND((((1+C3+C6+C5)*(1+C4)*(1+C10)/((1-C19)))-1),4)</f>
        <v>0.28349999999999997</v>
      </c>
    </row>
    <row r="22" spans="1:3" x14ac:dyDescent="0.2">
      <c r="A22" s="81" t="s">
        <v>276</v>
      </c>
      <c r="C22" s="83">
        <v>0.80220000000000002</v>
      </c>
    </row>
    <row r="23" spans="1:3" x14ac:dyDescent="0.2">
      <c r="A23" s="81" t="s">
        <v>277</v>
      </c>
      <c r="C23" s="83">
        <v>1</v>
      </c>
    </row>
    <row r="24" spans="1:3" ht="13.5" thickBot="1" x14ac:dyDescent="0.25">
      <c r="A24" s="100" t="s">
        <v>278</v>
      </c>
      <c r="B24" s="106"/>
      <c r="C24" s="107">
        <f>C21</f>
        <v>0.28349999999999997</v>
      </c>
    </row>
    <row r="25" spans="1:3" ht="13.5" thickTop="1" x14ac:dyDescent="0.2">
      <c r="A25" s="81"/>
      <c r="C25" s="94"/>
    </row>
    <row r="26" spans="1:3" x14ac:dyDescent="0.2">
      <c r="A26" s="81"/>
      <c r="C26" s="94"/>
    </row>
    <row r="27" spans="1:3" x14ac:dyDescent="0.2">
      <c r="A27" s="405" t="s">
        <v>279</v>
      </c>
      <c r="B27" s="406"/>
      <c r="C27" s="407"/>
    </row>
    <row r="28" spans="1:3" x14ac:dyDescent="0.2">
      <c r="A28" s="108" t="s">
        <v>280</v>
      </c>
      <c r="B28" s="109" t="s">
        <v>281</v>
      </c>
      <c r="C28" s="110"/>
    </row>
    <row r="29" spans="1:3" x14ac:dyDescent="0.2">
      <c r="A29" s="108" t="s">
        <v>282</v>
      </c>
      <c r="B29" s="109" t="s">
        <v>283</v>
      </c>
      <c r="C29" s="110"/>
    </row>
    <row r="30" spans="1:3" ht="21.75" customHeight="1" x14ac:dyDescent="0.2">
      <c r="A30" s="108" t="s">
        <v>284</v>
      </c>
      <c r="B30" s="394" t="s">
        <v>285</v>
      </c>
      <c r="C30" s="395"/>
    </row>
    <row r="31" spans="1:3" ht="23.25" customHeight="1" x14ac:dyDescent="0.2">
      <c r="A31" s="111"/>
      <c r="B31" s="396" t="s">
        <v>286</v>
      </c>
      <c r="C31" s="397"/>
    </row>
    <row r="32" spans="1:3" x14ac:dyDescent="0.2">
      <c r="A32" s="112"/>
      <c r="C32" s="113"/>
    </row>
    <row r="33" spans="1:3" ht="12.75" customHeight="1" x14ac:dyDescent="0.2">
      <c r="A33" s="114" t="s">
        <v>287</v>
      </c>
      <c r="B33" s="115" t="s">
        <v>288</v>
      </c>
      <c r="C33" s="116"/>
    </row>
    <row r="34" spans="1:3" ht="15.75" thickBot="1" x14ac:dyDescent="0.3">
      <c r="A34" s="117" t="s">
        <v>289</v>
      </c>
      <c r="B34" s="118" t="s">
        <v>290</v>
      </c>
      <c r="C34" s="119"/>
    </row>
    <row r="35" spans="1:3" ht="15" x14ac:dyDescent="0.25">
      <c r="A35" s="120"/>
      <c r="B35" s="121"/>
      <c r="C35" s="122"/>
    </row>
  </sheetData>
  <mergeCells count="8">
    <mergeCell ref="B30:C30"/>
    <mergeCell ref="B31:C31"/>
    <mergeCell ref="A1:C1"/>
    <mergeCell ref="A2:B2"/>
    <mergeCell ref="A9:B9"/>
    <mergeCell ref="A13:B13"/>
    <mergeCell ref="A14:B14"/>
    <mergeCell ref="A27:C27"/>
  </mergeCells>
  <printOptions horizontalCentered="1" verticalCentered="1"/>
  <pageMargins left="0.39370078740157483" right="0.39370078740157483" top="1.425" bottom="0.78740157480314965" header="0.31496062992125984" footer="0.31496062992125984"/>
  <pageSetup scale="120" orientation="portrait" r:id="rId1"/>
  <headerFooter>
    <oddHeader>&amp;L&amp;G&amp;C
&amp;R&amp;G</oddHeader>
    <oddFooter>&amp;L&amp;7Superintendência Administrativa
Coordenadoria de Obras e Reformas.
Fone: 3613 5474 / 5431 – geobras@ses.mt.gov.br&amp;C&amp;8&amp;N&amp;R&amp;8COMPOSIÇÃO DE PARCELA DE BDI</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2"/>
  <sheetViews>
    <sheetView showOutlineSymbols="0" view="pageBreakPreview" topLeftCell="A106" zoomScale="91" zoomScaleNormal="100" zoomScaleSheetLayoutView="91" workbookViewId="0">
      <selection activeCell="K26" sqref="K26"/>
    </sheetView>
  </sheetViews>
  <sheetFormatPr defaultRowHeight="14.25" x14ac:dyDescent="0.2"/>
  <cols>
    <col min="1" max="1" width="15.75" style="123" bestFit="1" customWidth="1"/>
    <col min="2" max="2" width="4.75" style="123" bestFit="1" customWidth="1"/>
    <col min="3" max="3" width="8.625" style="123" bestFit="1" customWidth="1"/>
    <col min="4" max="4" width="7.125" style="123" customWidth="1"/>
    <col min="5" max="5" width="80" style="123" customWidth="1"/>
    <col min="6" max="6" width="5.625" style="123" bestFit="1" customWidth="1"/>
    <col min="7" max="7" width="6.75" style="123" bestFit="1" customWidth="1"/>
    <col min="8" max="8" width="10" style="123" customWidth="1"/>
    <col min="9" max="9" width="9.5" style="123" bestFit="1" customWidth="1"/>
    <col min="10" max="10" width="8.375" style="123" bestFit="1" customWidth="1"/>
    <col min="11" max="11" width="12" style="123" bestFit="1" customWidth="1"/>
    <col min="12" max="16384" width="9" style="123"/>
  </cols>
  <sheetData>
    <row r="1" spans="1:10" ht="15" x14ac:dyDescent="0.25">
      <c r="A1" s="408" t="s">
        <v>291</v>
      </c>
      <c r="B1" s="409"/>
      <c r="C1" s="409"/>
      <c r="D1" s="409"/>
      <c r="E1" s="409"/>
      <c r="F1" s="409"/>
      <c r="G1" s="409"/>
      <c r="H1" s="409"/>
      <c r="I1" s="409"/>
      <c r="J1" s="409"/>
    </row>
    <row r="2" spans="1:10" ht="15" x14ac:dyDescent="0.25">
      <c r="A2" s="408" t="s">
        <v>292</v>
      </c>
      <c r="B2" s="409"/>
      <c r="C2" s="409"/>
      <c r="D2" s="409"/>
      <c r="E2" s="409"/>
      <c r="F2" s="409"/>
      <c r="G2" s="409"/>
      <c r="H2" s="409"/>
      <c r="I2" s="409"/>
      <c r="J2" s="409"/>
    </row>
    <row r="3" spans="1:10" customFormat="1" ht="15" x14ac:dyDescent="0.25">
      <c r="A3" s="167"/>
      <c r="B3" s="167" t="s">
        <v>119</v>
      </c>
      <c r="C3" s="124" t="s">
        <v>78</v>
      </c>
      <c r="D3" s="167" t="s">
        <v>31</v>
      </c>
      <c r="E3" s="167" t="s">
        <v>64</v>
      </c>
      <c r="F3" s="125" t="s">
        <v>42</v>
      </c>
      <c r="G3" s="124" t="s">
        <v>112</v>
      </c>
      <c r="H3" s="124" t="s">
        <v>154</v>
      </c>
      <c r="I3" s="124" t="s">
        <v>86</v>
      </c>
    </row>
    <row r="4" spans="1:10" customFormat="1" ht="15" x14ac:dyDescent="0.25">
      <c r="A4" s="221" t="s">
        <v>740</v>
      </c>
      <c r="B4" s="221" t="s">
        <v>741</v>
      </c>
      <c r="C4" s="222" t="s">
        <v>742</v>
      </c>
      <c r="D4" s="221" t="s">
        <v>15</v>
      </c>
      <c r="E4" s="221" t="s">
        <v>83</v>
      </c>
      <c r="F4" s="223" t="s">
        <v>22</v>
      </c>
      <c r="G4" s="222">
        <v>1</v>
      </c>
      <c r="H4" s="222" t="s">
        <v>743</v>
      </c>
      <c r="I4" s="222" t="s">
        <v>743</v>
      </c>
    </row>
    <row r="5" spans="1:10" customFormat="1" ht="15" x14ac:dyDescent="0.25">
      <c r="A5" s="224" t="s">
        <v>744</v>
      </c>
      <c r="B5" s="224"/>
      <c r="C5" s="225" t="s">
        <v>745</v>
      </c>
      <c r="D5" s="224" t="s">
        <v>61</v>
      </c>
      <c r="E5" s="224" t="s">
        <v>746</v>
      </c>
      <c r="F5" s="226" t="s">
        <v>747</v>
      </c>
      <c r="G5" s="225" t="s">
        <v>748</v>
      </c>
      <c r="H5" s="225" t="s">
        <v>749</v>
      </c>
      <c r="I5" s="227">
        <v>3230.4</v>
      </c>
    </row>
    <row r="6" spans="1:10" customFormat="1" ht="15" x14ac:dyDescent="0.25">
      <c r="A6" s="224" t="s">
        <v>744</v>
      </c>
      <c r="B6" s="224"/>
      <c r="C6" s="225" t="s">
        <v>750</v>
      </c>
      <c r="D6" s="224" t="s">
        <v>61</v>
      </c>
      <c r="E6" s="224" t="s">
        <v>751</v>
      </c>
      <c r="F6" s="226" t="s">
        <v>248</v>
      </c>
      <c r="G6" s="225" t="s">
        <v>752</v>
      </c>
      <c r="H6" s="225" t="s">
        <v>753</v>
      </c>
      <c r="I6" s="227">
        <v>18751.919999999998</v>
      </c>
    </row>
    <row r="7" spans="1:10" customFormat="1" ht="15" x14ac:dyDescent="0.25">
      <c r="A7" s="167"/>
      <c r="B7" s="167" t="s">
        <v>119</v>
      </c>
      <c r="C7" s="124" t="s">
        <v>78</v>
      </c>
      <c r="D7" s="167" t="s">
        <v>31</v>
      </c>
      <c r="E7" s="167" t="s">
        <v>64</v>
      </c>
      <c r="F7" s="125" t="s">
        <v>42</v>
      </c>
      <c r="G7" s="124" t="s">
        <v>112</v>
      </c>
      <c r="H7" s="124" t="s">
        <v>154</v>
      </c>
      <c r="I7" s="124" t="s">
        <v>86</v>
      </c>
    </row>
    <row r="8" spans="1:10" customFormat="1" ht="15" x14ac:dyDescent="0.25">
      <c r="A8" s="221" t="s">
        <v>740</v>
      </c>
      <c r="B8" s="221" t="s">
        <v>754</v>
      </c>
      <c r="C8" s="222" t="s">
        <v>293</v>
      </c>
      <c r="D8" s="221" t="s">
        <v>15</v>
      </c>
      <c r="E8" s="221" t="s">
        <v>107</v>
      </c>
      <c r="F8" s="223" t="s">
        <v>39</v>
      </c>
      <c r="G8" s="222">
        <v>1</v>
      </c>
      <c r="H8" s="222" t="s">
        <v>755</v>
      </c>
      <c r="I8" s="222" t="s">
        <v>755</v>
      </c>
    </row>
    <row r="9" spans="1:10" customFormat="1" ht="15" x14ac:dyDescent="0.25">
      <c r="A9" s="224" t="s">
        <v>744</v>
      </c>
      <c r="B9" s="224"/>
      <c r="C9" s="225" t="s">
        <v>756</v>
      </c>
      <c r="D9" s="224" t="s">
        <v>61</v>
      </c>
      <c r="E9" s="224" t="s">
        <v>757</v>
      </c>
      <c r="F9" s="226" t="s">
        <v>747</v>
      </c>
      <c r="G9" s="225" t="s">
        <v>758</v>
      </c>
      <c r="H9" s="225" t="s">
        <v>759</v>
      </c>
      <c r="I9" s="227">
        <v>2.2599999999999998</v>
      </c>
    </row>
    <row r="10" spans="1:10" customFormat="1" ht="15" x14ac:dyDescent="0.25">
      <c r="A10" s="224" t="s">
        <v>744</v>
      </c>
      <c r="B10" s="224"/>
      <c r="C10" s="225" t="s">
        <v>760</v>
      </c>
      <c r="D10" s="224" t="s">
        <v>61</v>
      </c>
      <c r="E10" s="224" t="s">
        <v>761</v>
      </c>
      <c r="F10" s="226" t="s">
        <v>747</v>
      </c>
      <c r="G10" s="225" t="s">
        <v>762</v>
      </c>
      <c r="H10" s="225" t="s">
        <v>763</v>
      </c>
      <c r="I10" s="227">
        <v>18.399999999999999</v>
      </c>
    </row>
    <row r="11" spans="1:10" customFormat="1" ht="15" x14ac:dyDescent="0.25">
      <c r="A11" s="167"/>
      <c r="B11" s="167" t="s">
        <v>119</v>
      </c>
      <c r="C11" s="124" t="s">
        <v>78</v>
      </c>
      <c r="D11" s="167" t="s">
        <v>31</v>
      </c>
      <c r="E11" s="167" t="s">
        <v>64</v>
      </c>
      <c r="F11" s="125" t="s">
        <v>42</v>
      </c>
      <c r="G11" s="124" t="s">
        <v>112</v>
      </c>
      <c r="H11" s="124" t="s">
        <v>154</v>
      </c>
      <c r="I11" s="124" t="s">
        <v>86</v>
      </c>
    </row>
    <row r="12" spans="1:10" customFormat="1" ht="15" x14ac:dyDescent="0.25">
      <c r="A12" s="221" t="s">
        <v>740</v>
      </c>
      <c r="B12" s="221" t="s">
        <v>764</v>
      </c>
      <c r="C12" s="222" t="s">
        <v>765</v>
      </c>
      <c r="D12" s="221" t="s">
        <v>15</v>
      </c>
      <c r="E12" s="221" t="s">
        <v>414</v>
      </c>
      <c r="F12" s="223" t="s">
        <v>397</v>
      </c>
      <c r="G12" s="222">
        <v>1</v>
      </c>
      <c r="H12" s="222" t="s">
        <v>766</v>
      </c>
      <c r="I12" s="222" t="s">
        <v>766</v>
      </c>
    </row>
    <row r="13" spans="1:10" customFormat="1" ht="15" x14ac:dyDescent="0.25">
      <c r="A13" s="224" t="s">
        <v>744</v>
      </c>
      <c r="B13" s="224"/>
      <c r="C13" s="225" t="s">
        <v>767</v>
      </c>
      <c r="D13" s="224" t="s">
        <v>61</v>
      </c>
      <c r="E13" s="224" t="s">
        <v>768</v>
      </c>
      <c r="F13" s="226" t="s">
        <v>747</v>
      </c>
      <c r="G13" s="225" t="s">
        <v>762</v>
      </c>
      <c r="H13" s="225" t="s">
        <v>769</v>
      </c>
      <c r="I13" s="227">
        <v>21.54</v>
      </c>
    </row>
    <row r="14" spans="1:10" customFormat="1" ht="15" x14ac:dyDescent="0.25">
      <c r="A14" s="224" t="s">
        <v>744</v>
      </c>
      <c r="B14" s="224"/>
      <c r="C14" s="225" t="s">
        <v>770</v>
      </c>
      <c r="D14" s="224" t="s">
        <v>61</v>
      </c>
      <c r="E14" s="224" t="s">
        <v>771</v>
      </c>
      <c r="F14" s="226" t="s">
        <v>747</v>
      </c>
      <c r="G14" s="225" t="s">
        <v>758</v>
      </c>
      <c r="H14" s="225" t="s">
        <v>772</v>
      </c>
      <c r="I14" s="227">
        <v>2.25</v>
      </c>
    </row>
    <row r="15" spans="1:10" customFormat="1" ht="15" x14ac:dyDescent="0.25">
      <c r="A15" s="167"/>
      <c r="B15" s="167" t="s">
        <v>119</v>
      </c>
      <c r="C15" s="124" t="s">
        <v>78</v>
      </c>
      <c r="D15" s="167" t="s">
        <v>31</v>
      </c>
      <c r="E15" s="167" t="s">
        <v>64</v>
      </c>
      <c r="F15" s="125" t="s">
        <v>42</v>
      </c>
      <c r="G15" s="124" t="s">
        <v>112</v>
      </c>
      <c r="H15" s="124" t="s">
        <v>154</v>
      </c>
      <c r="I15" s="124" t="s">
        <v>86</v>
      </c>
    </row>
    <row r="16" spans="1:10" customFormat="1" ht="15" x14ac:dyDescent="0.25">
      <c r="A16" s="221" t="s">
        <v>740</v>
      </c>
      <c r="B16" s="221" t="s">
        <v>773</v>
      </c>
      <c r="C16" s="222" t="s">
        <v>774</v>
      </c>
      <c r="D16" s="221" t="s">
        <v>15</v>
      </c>
      <c r="E16" s="221" t="s">
        <v>415</v>
      </c>
      <c r="F16" s="223" t="s">
        <v>39</v>
      </c>
      <c r="G16" s="222">
        <v>1</v>
      </c>
      <c r="H16" s="222" t="s">
        <v>775</v>
      </c>
      <c r="I16" s="222" t="s">
        <v>775</v>
      </c>
    </row>
    <row r="17" spans="1:9" customFormat="1" ht="15" x14ac:dyDescent="0.25">
      <c r="A17" s="224" t="s">
        <v>744</v>
      </c>
      <c r="B17" s="224"/>
      <c r="C17" s="225" t="s">
        <v>770</v>
      </c>
      <c r="D17" s="224" t="s">
        <v>61</v>
      </c>
      <c r="E17" s="224" t="s">
        <v>771</v>
      </c>
      <c r="F17" s="226" t="s">
        <v>747</v>
      </c>
      <c r="G17" s="225" t="s">
        <v>776</v>
      </c>
      <c r="H17" s="225" t="s">
        <v>772</v>
      </c>
      <c r="I17" s="227">
        <v>0.86</v>
      </c>
    </row>
    <row r="18" spans="1:9" customFormat="1" ht="15" x14ac:dyDescent="0.25">
      <c r="A18" s="224" t="s">
        <v>744</v>
      </c>
      <c r="B18" s="224"/>
      <c r="C18" s="225" t="s">
        <v>760</v>
      </c>
      <c r="D18" s="224" t="s">
        <v>61</v>
      </c>
      <c r="E18" s="224" t="s">
        <v>761</v>
      </c>
      <c r="F18" s="226" t="s">
        <v>747</v>
      </c>
      <c r="G18" s="225" t="s">
        <v>777</v>
      </c>
      <c r="H18" s="225" t="s">
        <v>763</v>
      </c>
      <c r="I18" s="227">
        <v>7.08</v>
      </c>
    </row>
    <row r="19" spans="1:9" customFormat="1" ht="15" x14ac:dyDescent="0.25">
      <c r="A19" s="167"/>
      <c r="B19" s="167" t="s">
        <v>119</v>
      </c>
      <c r="C19" s="124" t="s">
        <v>78</v>
      </c>
      <c r="D19" s="167" t="s">
        <v>31</v>
      </c>
      <c r="E19" s="167" t="s">
        <v>64</v>
      </c>
      <c r="F19" s="125" t="s">
        <v>42</v>
      </c>
      <c r="G19" s="124" t="s">
        <v>112</v>
      </c>
      <c r="H19" s="124" t="s">
        <v>154</v>
      </c>
      <c r="I19" s="124" t="s">
        <v>86</v>
      </c>
    </row>
    <row r="20" spans="1:9" customFormat="1" ht="15" x14ac:dyDescent="0.25">
      <c r="A20" s="221" t="s">
        <v>740</v>
      </c>
      <c r="B20" s="221" t="s">
        <v>778</v>
      </c>
      <c r="C20" s="222" t="s">
        <v>779</v>
      </c>
      <c r="D20" s="221" t="s">
        <v>15</v>
      </c>
      <c r="E20" s="221" t="s">
        <v>470</v>
      </c>
      <c r="F20" s="223" t="s">
        <v>471</v>
      </c>
      <c r="G20" s="222">
        <v>1</v>
      </c>
      <c r="H20" s="222" t="s">
        <v>780</v>
      </c>
      <c r="I20" s="222" t="s">
        <v>780</v>
      </c>
    </row>
    <row r="21" spans="1:9" customFormat="1" ht="15" x14ac:dyDescent="0.25">
      <c r="A21" s="228" t="s">
        <v>781</v>
      </c>
      <c r="B21" s="228"/>
      <c r="C21" s="229" t="s">
        <v>782</v>
      </c>
      <c r="D21" s="228" t="s">
        <v>61</v>
      </c>
      <c r="E21" s="228" t="s">
        <v>783</v>
      </c>
      <c r="F21" s="230" t="s">
        <v>248</v>
      </c>
      <c r="G21" s="229" t="s">
        <v>784</v>
      </c>
      <c r="H21" s="229" t="s">
        <v>780</v>
      </c>
      <c r="I21" s="231">
        <v>631.25</v>
      </c>
    </row>
    <row r="22" spans="1:9" customFormat="1" ht="15" x14ac:dyDescent="0.25">
      <c r="A22" s="167"/>
      <c r="B22" s="167" t="s">
        <v>119</v>
      </c>
      <c r="C22" s="124" t="s">
        <v>78</v>
      </c>
      <c r="D22" s="167" t="s">
        <v>31</v>
      </c>
      <c r="E22" s="167" t="s">
        <v>64</v>
      </c>
      <c r="F22" s="125" t="s">
        <v>42</v>
      </c>
      <c r="G22" s="124" t="s">
        <v>112</v>
      </c>
      <c r="H22" s="124" t="s">
        <v>154</v>
      </c>
      <c r="I22" s="124" t="s">
        <v>86</v>
      </c>
    </row>
    <row r="23" spans="1:9" customFormat="1" ht="15" x14ac:dyDescent="0.25">
      <c r="A23" s="221" t="s">
        <v>740</v>
      </c>
      <c r="B23" s="221" t="s">
        <v>785</v>
      </c>
      <c r="C23" s="222" t="s">
        <v>786</v>
      </c>
      <c r="D23" s="221" t="s">
        <v>15</v>
      </c>
      <c r="E23" s="221" t="s">
        <v>480</v>
      </c>
      <c r="F23" s="223" t="s">
        <v>80</v>
      </c>
      <c r="G23" s="222">
        <v>1</v>
      </c>
      <c r="H23" s="222" t="s">
        <v>787</v>
      </c>
      <c r="I23" s="222" t="s">
        <v>787</v>
      </c>
    </row>
    <row r="24" spans="1:9" customFormat="1" ht="15" x14ac:dyDescent="0.25">
      <c r="A24" s="224" t="s">
        <v>744</v>
      </c>
      <c r="B24" s="224"/>
      <c r="C24" s="225" t="s">
        <v>788</v>
      </c>
      <c r="D24" s="224" t="s">
        <v>61</v>
      </c>
      <c r="E24" s="224" t="s">
        <v>789</v>
      </c>
      <c r="F24" s="226" t="s">
        <v>747</v>
      </c>
      <c r="G24" s="225" t="s">
        <v>752</v>
      </c>
      <c r="H24" s="225" t="s">
        <v>790</v>
      </c>
      <c r="I24" s="227">
        <v>55.88</v>
      </c>
    </row>
    <row r="25" spans="1:9" customFormat="1" ht="15" x14ac:dyDescent="0.25">
      <c r="A25" s="224" t="s">
        <v>744</v>
      </c>
      <c r="B25" s="224"/>
      <c r="C25" s="225" t="s">
        <v>791</v>
      </c>
      <c r="D25" s="224" t="s">
        <v>61</v>
      </c>
      <c r="E25" s="224" t="s">
        <v>792</v>
      </c>
      <c r="F25" s="226" t="s">
        <v>747</v>
      </c>
      <c r="G25" s="225" t="s">
        <v>793</v>
      </c>
      <c r="H25" s="225" t="s">
        <v>794</v>
      </c>
      <c r="I25" s="227">
        <v>142.96</v>
      </c>
    </row>
    <row r="26" spans="1:9" customFormat="1" ht="15" x14ac:dyDescent="0.25">
      <c r="A26" s="224" t="s">
        <v>744</v>
      </c>
      <c r="B26" s="224"/>
      <c r="C26" s="225" t="s">
        <v>756</v>
      </c>
      <c r="D26" s="224" t="s">
        <v>61</v>
      </c>
      <c r="E26" s="224" t="s">
        <v>757</v>
      </c>
      <c r="F26" s="226" t="s">
        <v>747</v>
      </c>
      <c r="G26" s="225" t="s">
        <v>793</v>
      </c>
      <c r="H26" s="225" t="s">
        <v>759</v>
      </c>
      <c r="I26" s="227">
        <v>139.6</v>
      </c>
    </row>
    <row r="27" spans="1:9" customFormat="1" ht="15" x14ac:dyDescent="0.25">
      <c r="A27" s="224" t="s">
        <v>744</v>
      </c>
      <c r="B27" s="224"/>
      <c r="C27" s="225" t="s">
        <v>760</v>
      </c>
      <c r="D27" s="224" t="s">
        <v>61</v>
      </c>
      <c r="E27" s="224" t="s">
        <v>761</v>
      </c>
      <c r="F27" s="226" t="s">
        <v>747</v>
      </c>
      <c r="G27" s="225" t="s">
        <v>795</v>
      </c>
      <c r="H27" s="225" t="s">
        <v>763</v>
      </c>
      <c r="I27" s="227">
        <v>114.97</v>
      </c>
    </row>
    <row r="28" spans="1:9" customFormat="1" ht="15" x14ac:dyDescent="0.25">
      <c r="A28" s="224" t="s">
        <v>744</v>
      </c>
      <c r="B28" s="224"/>
      <c r="C28" s="225" t="s">
        <v>770</v>
      </c>
      <c r="D28" s="224" t="s">
        <v>61</v>
      </c>
      <c r="E28" s="224" t="s">
        <v>771</v>
      </c>
      <c r="F28" s="226" t="s">
        <v>747</v>
      </c>
      <c r="G28" s="225" t="s">
        <v>793</v>
      </c>
      <c r="H28" s="225" t="s">
        <v>772</v>
      </c>
      <c r="I28" s="227">
        <v>138.80000000000001</v>
      </c>
    </row>
    <row r="29" spans="1:9" customFormat="1" ht="15" x14ac:dyDescent="0.25">
      <c r="A29" s="228" t="s">
        <v>781</v>
      </c>
      <c r="B29" s="228"/>
      <c r="C29" s="229" t="s">
        <v>796</v>
      </c>
      <c r="D29" s="228" t="s">
        <v>61</v>
      </c>
      <c r="E29" s="228" t="s">
        <v>797</v>
      </c>
      <c r="F29" s="230" t="s">
        <v>35</v>
      </c>
      <c r="G29" s="229" t="s">
        <v>784</v>
      </c>
      <c r="H29" s="229" t="s">
        <v>798</v>
      </c>
      <c r="I29" s="231">
        <v>10.130000000000001</v>
      </c>
    </row>
    <row r="30" spans="1:9" customFormat="1" ht="15" x14ac:dyDescent="0.25">
      <c r="A30" s="228" t="s">
        <v>781</v>
      </c>
      <c r="B30" s="228"/>
      <c r="C30" s="229" t="s">
        <v>799</v>
      </c>
      <c r="D30" s="228" t="s">
        <v>61</v>
      </c>
      <c r="E30" s="228" t="s">
        <v>800</v>
      </c>
      <c r="F30" s="230" t="s">
        <v>19</v>
      </c>
      <c r="G30" s="229" t="s">
        <v>801</v>
      </c>
      <c r="H30" s="229" t="s">
        <v>802</v>
      </c>
      <c r="I30" s="231">
        <v>41.6</v>
      </c>
    </row>
    <row r="31" spans="1:9" customFormat="1" ht="15" x14ac:dyDescent="0.25">
      <c r="A31" s="228" t="s">
        <v>781</v>
      </c>
      <c r="B31" s="228"/>
      <c r="C31" s="229" t="s">
        <v>803</v>
      </c>
      <c r="D31" s="228" t="s">
        <v>61</v>
      </c>
      <c r="E31" s="228" t="s">
        <v>804</v>
      </c>
      <c r="F31" s="230" t="s">
        <v>40</v>
      </c>
      <c r="G31" s="229" t="s">
        <v>805</v>
      </c>
      <c r="H31" s="229" t="s">
        <v>806</v>
      </c>
      <c r="I31" s="231">
        <v>1.06</v>
      </c>
    </row>
    <row r="32" spans="1:9" customFormat="1" ht="15" x14ac:dyDescent="0.25">
      <c r="A32" s="228" t="s">
        <v>781</v>
      </c>
      <c r="B32" s="228"/>
      <c r="C32" s="229" t="s">
        <v>807</v>
      </c>
      <c r="D32" s="228" t="s">
        <v>61</v>
      </c>
      <c r="E32" s="228" t="s">
        <v>808</v>
      </c>
      <c r="F32" s="230" t="s">
        <v>80</v>
      </c>
      <c r="G32" s="229" t="s">
        <v>784</v>
      </c>
      <c r="H32" s="229" t="s">
        <v>809</v>
      </c>
      <c r="I32" s="231">
        <v>101.34</v>
      </c>
    </row>
    <row r="33" spans="1:9" customFormat="1" ht="15" x14ac:dyDescent="0.25">
      <c r="A33" s="228" t="s">
        <v>781</v>
      </c>
      <c r="B33" s="228"/>
      <c r="C33" s="229" t="s">
        <v>810</v>
      </c>
      <c r="D33" s="228" t="s">
        <v>61</v>
      </c>
      <c r="E33" s="228" t="s">
        <v>811</v>
      </c>
      <c r="F33" s="230" t="s">
        <v>19</v>
      </c>
      <c r="G33" s="229" t="s">
        <v>793</v>
      </c>
      <c r="H33" s="229" t="s">
        <v>812</v>
      </c>
      <c r="I33" s="231">
        <v>50.08</v>
      </c>
    </row>
    <row r="34" spans="1:9" customFormat="1" ht="15" x14ac:dyDescent="0.25">
      <c r="A34" s="228" t="s">
        <v>781</v>
      </c>
      <c r="B34" s="228"/>
      <c r="C34" s="229" t="s">
        <v>813</v>
      </c>
      <c r="D34" s="228" t="s">
        <v>61</v>
      </c>
      <c r="E34" s="228" t="s">
        <v>814</v>
      </c>
      <c r="F34" s="230" t="s">
        <v>19</v>
      </c>
      <c r="G34" s="229" t="s">
        <v>815</v>
      </c>
      <c r="H34" s="229" t="s">
        <v>816</v>
      </c>
      <c r="I34" s="231">
        <v>85.2</v>
      </c>
    </row>
    <row r="35" spans="1:9" customFormat="1" ht="15" x14ac:dyDescent="0.25">
      <c r="A35" s="228" t="s">
        <v>781</v>
      </c>
      <c r="B35" s="228"/>
      <c r="C35" s="229" t="s">
        <v>817</v>
      </c>
      <c r="D35" s="228" t="s">
        <v>61</v>
      </c>
      <c r="E35" s="228" t="s">
        <v>818</v>
      </c>
      <c r="F35" s="230" t="s">
        <v>19</v>
      </c>
      <c r="G35" s="229" t="s">
        <v>819</v>
      </c>
      <c r="H35" s="229" t="s">
        <v>820</v>
      </c>
      <c r="I35" s="231">
        <v>247.5</v>
      </c>
    </row>
    <row r="36" spans="1:9" customFormat="1" ht="15" x14ac:dyDescent="0.25">
      <c r="A36" s="228" t="s">
        <v>781</v>
      </c>
      <c r="B36" s="228"/>
      <c r="C36" s="229" t="s">
        <v>821</v>
      </c>
      <c r="D36" s="228" t="s">
        <v>61</v>
      </c>
      <c r="E36" s="228" t="s">
        <v>822</v>
      </c>
      <c r="F36" s="230" t="s">
        <v>80</v>
      </c>
      <c r="G36" s="229" t="s">
        <v>815</v>
      </c>
      <c r="H36" s="229" t="s">
        <v>823</v>
      </c>
      <c r="I36" s="231">
        <v>9.9</v>
      </c>
    </row>
    <row r="37" spans="1:9" customFormat="1" ht="15" x14ac:dyDescent="0.25">
      <c r="A37" s="228" t="s">
        <v>781</v>
      </c>
      <c r="B37" s="228"/>
      <c r="C37" s="229" t="s">
        <v>824</v>
      </c>
      <c r="D37" s="228" t="s">
        <v>61</v>
      </c>
      <c r="E37" s="228" t="s">
        <v>825</v>
      </c>
      <c r="F37" s="230" t="s">
        <v>80</v>
      </c>
      <c r="G37" s="229" t="s">
        <v>784</v>
      </c>
      <c r="H37" s="229" t="s">
        <v>826</v>
      </c>
      <c r="I37" s="231">
        <v>281.04000000000002</v>
      </c>
    </row>
    <row r="38" spans="1:9" customFormat="1" ht="15" x14ac:dyDescent="0.25">
      <c r="A38" s="167"/>
      <c r="B38" s="167" t="s">
        <v>119</v>
      </c>
      <c r="C38" s="124" t="s">
        <v>78</v>
      </c>
      <c r="D38" s="167" t="s">
        <v>31</v>
      </c>
      <c r="E38" s="167" t="s">
        <v>64</v>
      </c>
      <c r="F38" s="125" t="s">
        <v>42</v>
      </c>
      <c r="G38" s="124" t="s">
        <v>112</v>
      </c>
      <c r="H38" s="124" t="s">
        <v>154</v>
      </c>
      <c r="I38" s="124" t="s">
        <v>86</v>
      </c>
    </row>
    <row r="39" spans="1:9" customFormat="1" ht="15" x14ac:dyDescent="0.25">
      <c r="A39" s="221" t="s">
        <v>740</v>
      </c>
      <c r="B39" s="221" t="s">
        <v>827</v>
      </c>
      <c r="C39" s="222" t="s">
        <v>828</v>
      </c>
      <c r="D39" s="221" t="s">
        <v>15</v>
      </c>
      <c r="E39" s="221" t="s">
        <v>77</v>
      </c>
      <c r="F39" s="223" t="s">
        <v>146</v>
      </c>
      <c r="G39" s="222">
        <v>1</v>
      </c>
      <c r="H39" s="222" t="s">
        <v>829</v>
      </c>
      <c r="I39" s="222" t="s">
        <v>829</v>
      </c>
    </row>
    <row r="40" spans="1:9" customFormat="1" ht="15" x14ac:dyDescent="0.25">
      <c r="A40" s="224" t="s">
        <v>744</v>
      </c>
      <c r="B40" s="224"/>
      <c r="C40" s="225" t="s">
        <v>830</v>
      </c>
      <c r="D40" s="224" t="s">
        <v>61</v>
      </c>
      <c r="E40" s="224" t="s">
        <v>831</v>
      </c>
      <c r="F40" s="226" t="s">
        <v>40</v>
      </c>
      <c r="G40" s="225" t="s">
        <v>784</v>
      </c>
      <c r="H40" s="225" t="s">
        <v>832</v>
      </c>
      <c r="I40" s="227">
        <v>5.1100000000000003</v>
      </c>
    </row>
    <row r="41" spans="1:9" customFormat="1" ht="22.5" x14ac:dyDescent="0.25">
      <c r="A41" s="228" t="s">
        <v>781</v>
      </c>
      <c r="B41" s="228"/>
      <c r="C41" s="229" t="s">
        <v>833</v>
      </c>
      <c r="D41" s="228" t="s">
        <v>61</v>
      </c>
      <c r="E41" s="228" t="s">
        <v>834</v>
      </c>
      <c r="F41" s="230" t="s">
        <v>835</v>
      </c>
      <c r="G41" s="229" t="s">
        <v>784</v>
      </c>
      <c r="H41" s="229" t="s">
        <v>836</v>
      </c>
      <c r="I41" s="231">
        <v>15</v>
      </c>
    </row>
    <row r="42" spans="1:9" customFormat="1" ht="15" x14ac:dyDescent="0.25">
      <c r="A42" s="167"/>
      <c r="B42" s="167" t="s">
        <v>119</v>
      </c>
      <c r="C42" s="124" t="s">
        <v>78</v>
      </c>
      <c r="D42" s="167" t="s">
        <v>31</v>
      </c>
      <c r="E42" s="167" t="s">
        <v>64</v>
      </c>
      <c r="F42" s="125" t="s">
        <v>42</v>
      </c>
      <c r="G42" s="124" t="s">
        <v>112</v>
      </c>
      <c r="H42" s="124" t="s">
        <v>154</v>
      </c>
      <c r="I42" s="124" t="s">
        <v>86</v>
      </c>
    </row>
    <row r="43" spans="1:9" customFormat="1" ht="15" x14ac:dyDescent="0.25">
      <c r="A43" s="221" t="s">
        <v>740</v>
      </c>
      <c r="B43" s="221" t="s">
        <v>837</v>
      </c>
      <c r="C43" s="222" t="s">
        <v>391</v>
      </c>
      <c r="D43" s="221" t="s">
        <v>15</v>
      </c>
      <c r="E43" s="221" t="s">
        <v>367</v>
      </c>
      <c r="F43" s="223" t="s">
        <v>35</v>
      </c>
      <c r="G43" s="222">
        <v>1</v>
      </c>
      <c r="H43" s="222" t="s">
        <v>838</v>
      </c>
      <c r="I43" s="222" t="s">
        <v>838</v>
      </c>
    </row>
    <row r="44" spans="1:9" customFormat="1" ht="15" x14ac:dyDescent="0.25">
      <c r="A44" s="224" t="s">
        <v>744</v>
      </c>
      <c r="B44" s="224"/>
      <c r="C44" s="225" t="s">
        <v>839</v>
      </c>
      <c r="D44" s="224" t="s">
        <v>61</v>
      </c>
      <c r="E44" s="224" t="s">
        <v>840</v>
      </c>
      <c r="F44" s="226" t="s">
        <v>747</v>
      </c>
      <c r="G44" s="225" t="s">
        <v>841</v>
      </c>
      <c r="H44" s="225" t="s">
        <v>772</v>
      </c>
      <c r="I44" s="227">
        <v>0.34</v>
      </c>
    </row>
    <row r="45" spans="1:9" customFormat="1" ht="15" x14ac:dyDescent="0.25">
      <c r="A45" s="224" t="s">
        <v>744</v>
      </c>
      <c r="B45" s="224"/>
      <c r="C45" s="225" t="s">
        <v>842</v>
      </c>
      <c r="D45" s="224" t="s">
        <v>61</v>
      </c>
      <c r="E45" s="224" t="s">
        <v>843</v>
      </c>
      <c r="F45" s="226" t="s">
        <v>747</v>
      </c>
      <c r="G45" s="225" t="s">
        <v>841</v>
      </c>
      <c r="H45" s="225" t="s">
        <v>844</v>
      </c>
      <c r="I45" s="227">
        <v>0.28000000000000003</v>
      </c>
    </row>
    <row r="46" spans="1:9" customFormat="1" ht="15" x14ac:dyDescent="0.25">
      <c r="A46" s="224" t="s">
        <v>744</v>
      </c>
      <c r="B46" s="224"/>
      <c r="C46" s="225" t="s">
        <v>845</v>
      </c>
      <c r="D46" s="224" t="s">
        <v>61</v>
      </c>
      <c r="E46" s="224" t="s">
        <v>846</v>
      </c>
      <c r="F46" s="226" t="s">
        <v>747</v>
      </c>
      <c r="G46" s="225" t="s">
        <v>847</v>
      </c>
      <c r="H46" s="225" t="s">
        <v>848</v>
      </c>
      <c r="I46" s="227">
        <v>0.05</v>
      </c>
    </row>
    <row r="47" spans="1:9" customFormat="1" ht="15" x14ac:dyDescent="0.25">
      <c r="A47" s="224" t="s">
        <v>744</v>
      </c>
      <c r="B47" s="224"/>
      <c r="C47" s="225" t="s">
        <v>760</v>
      </c>
      <c r="D47" s="224" t="s">
        <v>61</v>
      </c>
      <c r="E47" s="224" t="s">
        <v>761</v>
      </c>
      <c r="F47" s="226" t="s">
        <v>747</v>
      </c>
      <c r="G47" s="225" t="s">
        <v>847</v>
      </c>
      <c r="H47" s="225" t="s">
        <v>763</v>
      </c>
      <c r="I47" s="227">
        <v>0.04</v>
      </c>
    </row>
    <row r="48" spans="1:9" customFormat="1" ht="15" x14ac:dyDescent="0.25">
      <c r="A48" s="224" t="s">
        <v>744</v>
      </c>
      <c r="B48" s="224"/>
      <c r="C48" s="225" t="s">
        <v>849</v>
      </c>
      <c r="D48" s="224" t="s">
        <v>61</v>
      </c>
      <c r="E48" s="224" t="s">
        <v>850</v>
      </c>
      <c r="F48" s="226" t="s">
        <v>747</v>
      </c>
      <c r="G48" s="225" t="s">
        <v>851</v>
      </c>
      <c r="H48" s="225" t="s">
        <v>852</v>
      </c>
      <c r="I48" s="227">
        <v>0.45</v>
      </c>
    </row>
    <row r="49" spans="1:9" customFormat="1" ht="15" x14ac:dyDescent="0.25">
      <c r="A49" s="224" t="s">
        <v>744</v>
      </c>
      <c r="B49" s="224"/>
      <c r="C49" s="225" t="s">
        <v>853</v>
      </c>
      <c r="D49" s="224" t="s">
        <v>61</v>
      </c>
      <c r="E49" s="224" t="s">
        <v>854</v>
      </c>
      <c r="F49" s="226" t="s">
        <v>747</v>
      </c>
      <c r="G49" s="225" t="s">
        <v>851</v>
      </c>
      <c r="H49" s="225" t="s">
        <v>772</v>
      </c>
      <c r="I49" s="227">
        <v>0.69</v>
      </c>
    </row>
    <row r="50" spans="1:9" customFormat="1" ht="15" x14ac:dyDescent="0.25">
      <c r="A50" s="228" t="s">
        <v>781</v>
      </c>
      <c r="B50" s="228"/>
      <c r="C50" s="229" t="s">
        <v>855</v>
      </c>
      <c r="D50" s="228" t="s">
        <v>15</v>
      </c>
      <c r="E50" s="228" t="s">
        <v>392</v>
      </c>
      <c r="F50" s="230" t="s">
        <v>35</v>
      </c>
      <c r="G50" s="229" t="s">
        <v>856</v>
      </c>
      <c r="H50" s="229" t="s">
        <v>857</v>
      </c>
      <c r="I50" s="231">
        <v>2.56</v>
      </c>
    </row>
    <row r="51" spans="1:9" customFormat="1" ht="15" x14ac:dyDescent="0.25">
      <c r="A51" s="228" t="s">
        <v>781</v>
      </c>
      <c r="B51" s="228"/>
      <c r="C51" s="229" t="s">
        <v>858</v>
      </c>
      <c r="D51" s="228" t="s">
        <v>61</v>
      </c>
      <c r="E51" s="228" t="s">
        <v>859</v>
      </c>
      <c r="F51" s="230" t="s">
        <v>19</v>
      </c>
      <c r="G51" s="229" t="s">
        <v>860</v>
      </c>
      <c r="H51" s="229" t="s">
        <v>861</v>
      </c>
      <c r="I51" s="231">
        <v>2.76</v>
      </c>
    </row>
    <row r="52" spans="1:9" customFormat="1" ht="15" x14ac:dyDescent="0.25">
      <c r="A52" s="228" t="s">
        <v>781</v>
      </c>
      <c r="B52" s="228"/>
      <c r="C52" s="229" t="s">
        <v>862</v>
      </c>
      <c r="D52" s="228" t="s">
        <v>61</v>
      </c>
      <c r="E52" s="228" t="s">
        <v>863</v>
      </c>
      <c r="F52" s="230" t="s">
        <v>864</v>
      </c>
      <c r="G52" s="229" t="s">
        <v>865</v>
      </c>
      <c r="H52" s="229" t="s">
        <v>866</v>
      </c>
      <c r="I52" s="231">
        <v>0.05</v>
      </c>
    </row>
    <row r="53" spans="1:9" customFormat="1" ht="15" x14ac:dyDescent="0.25">
      <c r="A53" s="228" t="s">
        <v>781</v>
      </c>
      <c r="B53" s="228"/>
      <c r="C53" s="229" t="s">
        <v>867</v>
      </c>
      <c r="D53" s="228" t="s">
        <v>61</v>
      </c>
      <c r="E53" s="228" t="s">
        <v>868</v>
      </c>
      <c r="F53" s="230" t="s">
        <v>35</v>
      </c>
      <c r="G53" s="229" t="s">
        <v>869</v>
      </c>
      <c r="H53" s="229" t="s">
        <v>870</v>
      </c>
      <c r="I53" s="231">
        <v>0.15</v>
      </c>
    </row>
    <row r="54" spans="1:9" customFormat="1" ht="15" x14ac:dyDescent="0.25">
      <c r="A54" s="228" t="s">
        <v>781</v>
      </c>
      <c r="B54" s="228"/>
      <c r="C54" s="229" t="s">
        <v>871</v>
      </c>
      <c r="D54" s="228" t="s">
        <v>61</v>
      </c>
      <c r="E54" s="228" t="s">
        <v>872</v>
      </c>
      <c r="F54" s="230" t="s">
        <v>864</v>
      </c>
      <c r="G54" s="229" t="s">
        <v>873</v>
      </c>
      <c r="H54" s="229" t="s">
        <v>874</v>
      </c>
      <c r="I54" s="231">
        <v>0</v>
      </c>
    </row>
    <row r="55" spans="1:9" customFormat="1" ht="15" x14ac:dyDescent="0.25">
      <c r="A55" s="167"/>
      <c r="B55" s="167" t="s">
        <v>119</v>
      </c>
      <c r="C55" s="124" t="s">
        <v>78</v>
      </c>
      <c r="D55" s="167" t="s">
        <v>31</v>
      </c>
      <c r="E55" s="167" t="s">
        <v>64</v>
      </c>
      <c r="F55" s="125" t="s">
        <v>42</v>
      </c>
      <c r="G55" s="124" t="s">
        <v>112</v>
      </c>
      <c r="H55" s="124" t="s">
        <v>154</v>
      </c>
      <c r="I55" s="124" t="s">
        <v>86</v>
      </c>
    </row>
    <row r="56" spans="1:9" customFormat="1" ht="15" x14ac:dyDescent="0.25">
      <c r="A56" s="221" t="s">
        <v>740</v>
      </c>
      <c r="B56" s="221" t="s">
        <v>875</v>
      </c>
      <c r="C56" s="222" t="s">
        <v>393</v>
      </c>
      <c r="D56" s="221" t="s">
        <v>15</v>
      </c>
      <c r="E56" s="221" t="s">
        <v>394</v>
      </c>
      <c r="F56" s="223" t="s">
        <v>35</v>
      </c>
      <c r="G56" s="222">
        <v>1</v>
      </c>
      <c r="H56" s="222" t="s">
        <v>876</v>
      </c>
      <c r="I56" s="222" t="s">
        <v>876</v>
      </c>
    </row>
    <row r="57" spans="1:9" customFormat="1" ht="15" x14ac:dyDescent="0.25">
      <c r="A57" s="224" t="s">
        <v>744</v>
      </c>
      <c r="B57" s="224"/>
      <c r="C57" s="225" t="s">
        <v>877</v>
      </c>
      <c r="D57" s="224" t="s">
        <v>61</v>
      </c>
      <c r="E57" s="224" t="s">
        <v>878</v>
      </c>
      <c r="F57" s="226" t="s">
        <v>747</v>
      </c>
      <c r="G57" s="225" t="s">
        <v>841</v>
      </c>
      <c r="H57" s="225" t="s">
        <v>879</v>
      </c>
      <c r="I57" s="227">
        <v>0.27</v>
      </c>
    </row>
    <row r="58" spans="1:9" customFormat="1" ht="15" x14ac:dyDescent="0.25">
      <c r="A58" s="224" t="s">
        <v>744</v>
      </c>
      <c r="B58" s="224"/>
      <c r="C58" s="225" t="s">
        <v>849</v>
      </c>
      <c r="D58" s="224" t="s">
        <v>61</v>
      </c>
      <c r="E58" s="224" t="s">
        <v>850</v>
      </c>
      <c r="F58" s="226" t="s">
        <v>747</v>
      </c>
      <c r="G58" s="225" t="s">
        <v>880</v>
      </c>
      <c r="H58" s="225" t="s">
        <v>852</v>
      </c>
      <c r="I58" s="227">
        <v>0.68</v>
      </c>
    </row>
    <row r="59" spans="1:9" customFormat="1" ht="22.5" x14ac:dyDescent="0.25">
      <c r="A59" s="224" t="s">
        <v>744</v>
      </c>
      <c r="B59" s="224"/>
      <c r="C59" s="225" t="s">
        <v>881</v>
      </c>
      <c r="D59" s="224" t="s">
        <v>61</v>
      </c>
      <c r="E59" s="224" t="s">
        <v>882</v>
      </c>
      <c r="F59" s="226" t="s">
        <v>883</v>
      </c>
      <c r="G59" s="225" t="s">
        <v>884</v>
      </c>
      <c r="H59" s="225" t="s">
        <v>885</v>
      </c>
      <c r="I59" s="227">
        <v>1.48</v>
      </c>
    </row>
    <row r="60" spans="1:9" customFormat="1" ht="15" x14ac:dyDescent="0.25">
      <c r="A60" s="167"/>
      <c r="B60" s="167" t="s">
        <v>119</v>
      </c>
      <c r="C60" s="124" t="s">
        <v>78</v>
      </c>
      <c r="D60" s="167" t="s">
        <v>31</v>
      </c>
      <c r="E60" s="167" t="s">
        <v>64</v>
      </c>
      <c r="F60" s="125" t="s">
        <v>42</v>
      </c>
      <c r="G60" s="124" t="s">
        <v>112</v>
      </c>
      <c r="H60" s="124" t="s">
        <v>154</v>
      </c>
      <c r="I60" s="124" t="s">
        <v>86</v>
      </c>
    </row>
    <row r="61" spans="1:9" customFormat="1" ht="15" x14ac:dyDescent="0.25">
      <c r="A61" s="221" t="s">
        <v>740</v>
      </c>
      <c r="B61" s="221" t="s">
        <v>886</v>
      </c>
      <c r="C61" s="222" t="s">
        <v>420</v>
      </c>
      <c r="D61" s="221" t="s">
        <v>15</v>
      </c>
      <c r="E61" s="221" t="s">
        <v>418</v>
      </c>
      <c r="F61" s="223" t="s">
        <v>19</v>
      </c>
      <c r="G61" s="222">
        <v>1</v>
      </c>
      <c r="H61" s="222" t="s">
        <v>887</v>
      </c>
      <c r="I61" s="222" t="s">
        <v>887</v>
      </c>
    </row>
    <row r="62" spans="1:9" customFormat="1" ht="15" x14ac:dyDescent="0.25">
      <c r="A62" s="224" t="s">
        <v>744</v>
      </c>
      <c r="B62" s="224"/>
      <c r="C62" s="225" t="s">
        <v>760</v>
      </c>
      <c r="D62" s="224" t="s">
        <v>61</v>
      </c>
      <c r="E62" s="224" t="s">
        <v>761</v>
      </c>
      <c r="F62" s="226" t="s">
        <v>747</v>
      </c>
      <c r="G62" s="225" t="s">
        <v>888</v>
      </c>
      <c r="H62" s="225" t="s">
        <v>763</v>
      </c>
      <c r="I62" s="227">
        <v>1.69</v>
      </c>
    </row>
    <row r="63" spans="1:9" customFormat="1" ht="15" x14ac:dyDescent="0.25">
      <c r="A63" s="224" t="s">
        <v>744</v>
      </c>
      <c r="B63" s="224"/>
      <c r="C63" s="225" t="s">
        <v>889</v>
      </c>
      <c r="D63" s="224" t="s">
        <v>61</v>
      </c>
      <c r="E63" s="224" t="s">
        <v>890</v>
      </c>
      <c r="F63" s="226" t="s">
        <v>747</v>
      </c>
      <c r="G63" s="225" t="s">
        <v>888</v>
      </c>
      <c r="H63" s="225" t="s">
        <v>891</v>
      </c>
      <c r="I63" s="227">
        <v>2.2200000000000002</v>
      </c>
    </row>
    <row r="64" spans="1:9" customFormat="1" ht="15" x14ac:dyDescent="0.25">
      <c r="A64" s="228" t="s">
        <v>781</v>
      </c>
      <c r="B64" s="228"/>
      <c r="C64" s="229" t="s">
        <v>892</v>
      </c>
      <c r="D64" s="228" t="s">
        <v>15</v>
      </c>
      <c r="E64" s="228" t="s">
        <v>893</v>
      </c>
      <c r="F64" s="230" t="s">
        <v>19</v>
      </c>
      <c r="G64" s="229" t="s">
        <v>894</v>
      </c>
      <c r="H64" s="229" t="s">
        <v>895</v>
      </c>
      <c r="I64" s="231">
        <v>33.4</v>
      </c>
    </row>
    <row r="65" spans="1:9" customFormat="1" ht="15" x14ac:dyDescent="0.25">
      <c r="A65" s="167"/>
      <c r="B65" s="167" t="s">
        <v>119</v>
      </c>
      <c r="C65" s="124" t="s">
        <v>78</v>
      </c>
      <c r="D65" s="167" t="s">
        <v>31</v>
      </c>
      <c r="E65" s="167" t="s">
        <v>64</v>
      </c>
      <c r="F65" s="125" t="s">
        <v>42</v>
      </c>
      <c r="G65" s="124" t="s">
        <v>112</v>
      </c>
      <c r="H65" s="124" t="s">
        <v>154</v>
      </c>
      <c r="I65" s="124" t="s">
        <v>86</v>
      </c>
    </row>
    <row r="66" spans="1:9" customFormat="1" ht="15" x14ac:dyDescent="0.25">
      <c r="A66" s="221" t="s">
        <v>740</v>
      </c>
      <c r="B66" s="221" t="s">
        <v>896</v>
      </c>
      <c r="C66" s="222" t="s">
        <v>897</v>
      </c>
      <c r="D66" s="221" t="s">
        <v>15</v>
      </c>
      <c r="E66" s="221" t="s">
        <v>419</v>
      </c>
      <c r="F66" s="223" t="s">
        <v>39</v>
      </c>
      <c r="G66" s="222">
        <v>1</v>
      </c>
      <c r="H66" s="222" t="s">
        <v>898</v>
      </c>
      <c r="I66" s="222" t="s">
        <v>898</v>
      </c>
    </row>
    <row r="67" spans="1:9" customFormat="1" ht="15" x14ac:dyDescent="0.25">
      <c r="A67" s="224" t="s">
        <v>744</v>
      </c>
      <c r="B67" s="224"/>
      <c r="C67" s="225" t="s">
        <v>760</v>
      </c>
      <c r="D67" s="224" t="s">
        <v>61</v>
      </c>
      <c r="E67" s="224" t="s">
        <v>761</v>
      </c>
      <c r="F67" s="226" t="s">
        <v>747</v>
      </c>
      <c r="G67" s="225" t="s">
        <v>899</v>
      </c>
      <c r="H67" s="225" t="s">
        <v>763</v>
      </c>
      <c r="I67" s="227">
        <v>0.86</v>
      </c>
    </row>
    <row r="68" spans="1:9" customFormat="1" ht="15" x14ac:dyDescent="0.25">
      <c r="A68" s="224" t="s">
        <v>744</v>
      </c>
      <c r="B68" s="224"/>
      <c r="C68" s="225" t="s">
        <v>889</v>
      </c>
      <c r="D68" s="224" t="s">
        <v>61</v>
      </c>
      <c r="E68" s="224" t="s">
        <v>890</v>
      </c>
      <c r="F68" s="226" t="s">
        <v>747</v>
      </c>
      <c r="G68" s="225" t="s">
        <v>900</v>
      </c>
      <c r="H68" s="225" t="s">
        <v>891</v>
      </c>
      <c r="I68" s="227">
        <v>1.03</v>
      </c>
    </row>
    <row r="69" spans="1:9" customFormat="1" ht="22.5" x14ac:dyDescent="0.25">
      <c r="A69" s="224" t="s">
        <v>744</v>
      </c>
      <c r="B69" s="224"/>
      <c r="C69" s="225" t="s">
        <v>901</v>
      </c>
      <c r="D69" s="224" t="s">
        <v>61</v>
      </c>
      <c r="E69" s="224" t="s">
        <v>902</v>
      </c>
      <c r="F69" s="226" t="s">
        <v>883</v>
      </c>
      <c r="G69" s="225" t="s">
        <v>903</v>
      </c>
      <c r="H69" s="225" t="s">
        <v>904</v>
      </c>
      <c r="I69" s="227">
        <v>0.17</v>
      </c>
    </row>
    <row r="70" spans="1:9" customFormat="1" ht="22.5" x14ac:dyDescent="0.25">
      <c r="A70" s="224" t="s">
        <v>744</v>
      </c>
      <c r="B70" s="224"/>
      <c r="C70" s="225" t="s">
        <v>905</v>
      </c>
      <c r="D70" s="224" t="s">
        <v>61</v>
      </c>
      <c r="E70" s="224" t="s">
        <v>906</v>
      </c>
      <c r="F70" s="226" t="s">
        <v>907</v>
      </c>
      <c r="G70" s="225" t="s">
        <v>908</v>
      </c>
      <c r="H70" s="225" t="s">
        <v>909</v>
      </c>
      <c r="I70" s="227">
        <v>7.0000000000000007E-2</v>
      </c>
    </row>
    <row r="71" spans="1:9" customFormat="1" ht="22.5" x14ac:dyDescent="0.25">
      <c r="A71" s="228" t="s">
        <v>781</v>
      </c>
      <c r="B71" s="228"/>
      <c r="C71" s="229" t="s">
        <v>910</v>
      </c>
      <c r="D71" s="228" t="s">
        <v>61</v>
      </c>
      <c r="E71" s="228" t="s">
        <v>911</v>
      </c>
      <c r="F71" s="230" t="s">
        <v>912</v>
      </c>
      <c r="G71" s="229" t="s">
        <v>913</v>
      </c>
      <c r="H71" s="229" t="s">
        <v>914</v>
      </c>
      <c r="I71" s="231">
        <v>4.3499999999999996</v>
      </c>
    </row>
    <row r="72" spans="1:9" customFormat="1" ht="15" x14ac:dyDescent="0.25">
      <c r="A72" s="228" t="s">
        <v>781</v>
      </c>
      <c r="B72" s="228"/>
      <c r="C72" s="229" t="s">
        <v>915</v>
      </c>
      <c r="D72" s="228" t="s">
        <v>15</v>
      </c>
      <c r="E72" s="228" t="s">
        <v>421</v>
      </c>
      <c r="F72" s="230" t="s">
        <v>39</v>
      </c>
      <c r="G72" s="229" t="s">
        <v>916</v>
      </c>
      <c r="H72" s="229" t="s">
        <v>917</v>
      </c>
      <c r="I72" s="231">
        <v>55.69</v>
      </c>
    </row>
    <row r="73" spans="1:9" customFormat="1" ht="15" x14ac:dyDescent="0.25">
      <c r="A73" s="167"/>
      <c r="B73" s="167" t="s">
        <v>119</v>
      </c>
      <c r="C73" s="124" t="s">
        <v>78</v>
      </c>
      <c r="D73" s="167" t="s">
        <v>31</v>
      </c>
      <c r="E73" s="167" t="s">
        <v>64</v>
      </c>
      <c r="F73" s="125" t="s">
        <v>42</v>
      </c>
      <c r="G73" s="124" t="s">
        <v>112</v>
      </c>
      <c r="H73" s="124" t="s">
        <v>154</v>
      </c>
      <c r="I73" s="124" t="s">
        <v>86</v>
      </c>
    </row>
    <row r="74" spans="1:9" customFormat="1" ht="22.5" x14ac:dyDescent="0.25">
      <c r="A74" s="221" t="s">
        <v>740</v>
      </c>
      <c r="B74" s="221" t="s">
        <v>918</v>
      </c>
      <c r="C74" s="222" t="s">
        <v>395</v>
      </c>
      <c r="D74" s="221" t="s">
        <v>15</v>
      </c>
      <c r="E74" s="221" t="s">
        <v>368</v>
      </c>
      <c r="F74" s="223" t="s">
        <v>35</v>
      </c>
      <c r="G74" s="222">
        <v>1</v>
      </c>
      <c r="H74" s="222" t="s">
        <v>919</v>
      </c>
      <c r="I74" s="222" t="s">
        <v>919</v>
      </c>
    </row>
    <row r="75" spans="1:9" customFormat="1" ht="15" x14ac:dyDescent="0.25">
      <c r="A75" s="224" t="s">
        <v>744</v>
      </c>
      <c r="B75" s="224"/>
      <c r="C75" s="225" t="s">
        <v>920</v>
      </c>
      <c r="D75" s="224" t="s">
        <v>61</v>
      </c>
      <c r="E75" s="224" t="s">
        <v>921</v>
      </c>
      <c r="F75" s="226" t="s">
        <v>747</v>
      </c>
      <c r="G75" s="225" t="s">
        <v>922</v>
      </c>
      <c r="H75" s="225" t="s">
        <v>923</v>
      </c>
      <c r="I75" s="227">
        <v>0.08</v>
      </c>
    </row>
    <row r="76" spans="1:9" customFormat="1" ht="15" x14ac:dyDescent="0.25">
      <c r="A76" s="224" t="s">
        <v>744</v>
      </c>
      <c r="B76" s="224"/>
      <c r="C76" s="225" t="s">
        <v>924</v>
      </c>
      <c r="D76" s="224" t="s">
        <v>61</v>
      </c>
      <c r="E76" s="224" t="s">
        <v>925</v>
      </c>
      <c r="F76" s="226" t="s">
        <v>747</v>
      </c>
      <c r="G76" s="225" t="s">
        <v>926</v>
      </c>
      <c r="H76" s="225" t="s">
        <v>772</v>
      </c>
      <c r="I76" s="227">
        <v>0.63</v>
      </c>
    </row>
    <row r="77" spans="1:9" customFormat="1" ht="22.5" x14ac:dyDescent="0.25">
      <c r="A77" s="224" t="s">
        <v>744</v>
      </c>
      <c r="B77" s="224"/>
      <c r="C77" s="225" t="s">
        <v>927</v>
      </c>
      <c r="D77" s="224" t="s">
        <v>61</v>
      </c>
      <c r="E77" s="224" t="s">
        <v>928</v>
      </c>
      <c r="F77" s="226" t="s">
        <v>35</v>
      </c>
      <c r="G77" s="225" t="s">
        <v>784</v>
      </c>
      <c r="H77" s="225" t="s">
        <v>929</v>
      </c>
      <c r="I77" s="227">
        <v>4.5599999999999996</v>
      </c>
    </row>
    <row r="78" spans="1:9" customFormat="1" ht="15" x14ac:dyDescent="0.25">
      <c r="A78" s="228" t="s">
        <v>781</v>
      </c>
      <c r="B78" s="228"/>
      <c r="C78" s="229" t="s">
        <v>930</v>
      </c>
      <c r="D78" s="228" t="s">
        <v>61</v>
      </c>
      <c r="E78" s="228" t="s">
        <v>931</v>
      </c>
      <c r="F78" s="230" t="s">
        <v>35</v>
      </c>
      <c r="G78" s="229" t="s">
        <v>932</v>
      </c>
      <c r="H78" s="229" t="s">
        <v>933</v>
      </c>
      <c r="I78" s="231">
        <v>0.21</v>
      </c>
    </row>
    <row r="79" spans="1:9" customFormat="1" ht="22.5" x14ac:dyDescent="0.25">
      <c r="A79" s="228" t="s">
        <v>781</v>
      </c>
      <c r="B79" s="228"/>
      <c r="C79" s="229" t="s">
        <v>934</v>
      </c>
      <c r="D79" s="228" t="s">
        <v>61</v>
      </c>
      <c r="E79" s="228" t="s">
        <v>935</v>
      </c>
      <c r="F79" s="230" t="s">
        <v>80</v>
      </c>
      <c r="G79" s="229" t="s">
        <v>936</v>
      </c>
      <c r="H79" s="229" t="s">
        <v>937</v>
      </c>
      <c r="I79" s="231">
        <v>0</v>
      </c>
    </row>
    <row r="80" spans="1:9" customFormat="1" ht="15" x14ac:dyDescent="0.25">
      <c r="A80" s="167"/>
      <c r="B80" s="167" t="s">
        <v>119</v>
      </c>
      <c r="C80" s="124" t="s">
        <v>78</v>
      </c>
      <c r="D80" s="167" t="s">
        <v>31</v>
      </c>
      <c r="E80" s="167" t="s">
        <v>64</v>
      </c>
      <c r="F80" s="125" t="s">
        <v>42</v>
      </c>
      <c r="G80" s="124" t="s">
        <v>112</v>
      </c>
      <c r="H80" s="124" t="s">
        <v>154</v>
      </c>
      <c r="I80" s="124" t="s">
        <v>86</v>
      </c>
    </row>
    <row r="81" spans="1:9" customFormat="1" ht="22.5" x14ac:dyDescent="0.25">
      <c r="A81" s="221" t="s">
        <v>740</v>
      </c>
      <c r="B81" s="221" t="s">
        <v>938</v>
      </c>
      <c r="C81" s="222" t="s">
        <v>396</v>
      </c>
      <c r="D81" s="221" t="s">
        <v>15</v>
      </c>
      <c r="E81" s="221" t="s">
        <v>369</v>
      </c>
      <c r="F81" s="223" t="s">
        <v>35</v>
      </c>
      <c r="G81" s="222">
        <v>1</v>
      </c>
      <c r="H81" s="222" t="s">
        <v>939</v>
      </c>
      <c r="I81" s="222" t="s">
        <v>939</v>
      </c>
    </row>
    <row r="82" spans="1:9" customFormat="1" ht="15" x14ac:dyDescent="0.25">
      <c r="A82" s="224" t="s">
        <v>744</v>
      </c>
      <c r="B82" s="224"/>
      <c r="C82" s="225" t="s">
        <v>920</v>
      </c>
      <c r="D82" s="224" t="s">
        <v>61</v>
      </c>
      <c r="E82" s="224" t="s">
        <v>921</v>
      </c>
      <c r="F82" s="226" t="s">
        <v>747</v>
      </c>
      <c r="G82" s="225" t="s">
        <v>940</v>
      </c>
      <c r="H82" s="225" t="s">
        <v>923</v>
      </c>
      <c r="I82" s="227">
        <v>0.11</v>
      </c>
    </row>
    <row r="83" spans="1:9" customFormat="1" ht="15" x14ac:dyDescent="0.25">
      <c r="A83" s="224" t="s">
        <v>744</v>
      </c>
      <c r="B83" s="224"/>
      <c r="C83" s="225" t="s">
        <v>924</v>
      </c>
      <c r="D83" s="224" t="s">
        <v>61</v>
      </c>
      <c r="E83" s="224" t="s">
        <v>925</v>
      </c>
      <c r="F83" s="226" t="s">
        <v>747</v>
      </c>
      <c r="G83" s="225" t="s">
        <v>941</v>
      </c>
      <c r="H83" s="225" t="s">
        <v>772</v>
      </c>
      <c r="I83" s="227">
        <v>0.94</v>
      </c>
    </row>
    <row r="84" spans="1:9" customFormat="1" ht="22.5" x14ac:dyDescent="0.25">
      <c r="A84" s="224" t="s">
        <v>744</v>
      </c>
      <c r="B84" s="224"/>
      <c r="C84" s="225" t="s">
        <v>942</v>
      </c>
      <c r="D84" s="224" t="s">
        <v>61</v>
      </c>
      <c r="E84" s="224" t="s">
        <v>943</v>
      </c>
      <c r="F84" s="226" t="s">
        <v>35</v>
      </c>
      <c r="G84" s="225" t="s">
        <v>784</v>
      </c>
      <c r="H84" s="225" t="s">
        <v>944</v>
      </c>
      <c r="I84" s="227">
        <v>4.63</v>
      </c>
    </row>
    <row r="85" spans="1:9" customFormat="1" ht="15" x14ac:dyDescent="0.25">
      <c r="A85" s="228" t="s">
        <v>781</v>
      </c>
      <c r="B85" s="228"/>
      <c r="C85" s="229" t="s">
        <v>930</v>
      </c>
      <c r="D85" s="228" t="s">
        <v>61</v>
      </c>
      <c r="E85" s="228" t="s">
        <v>931</v>
      </c>
      <c r="F85" s="230" t="s">
        <v>35</v>
      </c>
      <c r="G85" s="229" t="s">
        <v>932</v>
      </c>
      <c r="H85" s="229" t="s">
        <v>933</v>
      </c>
      <c r="I85" s="231">
        <v>0.21</v>
      </c>
    </row>
    <row r="86" spans="1:9" customFormat="1" ht="22.5" x14ac:dyDescent="0.25">
      <c r="A86" s="228" t="s">
        <v>781</v>
      </c>
      <c r="B86" s="228"/>
      <c r="C86" s="229" t="s">
        <v>934</v>
      </c>
      <c r="D86" s="228" t="s">
        <v>61</v>
      </c>
      <c r="E86" s="228" t="s">
        <v>935</v>
      </c>
      <c r="F86" s="230" t="s">
        <v>80</v>
      </c>
      <c r="G86" s="229" t="s">
        <v>945</v>
      </c>
      <c r="H86" s="229" t="s">
        <v>937</v>
      </c>
      <c r="I86" s="231">
        <v>0.05</v>
      </c>
    </row>
    <row r="87" spans="1:9" customFormat="1" ht="15" x14ac:dyDescent="0.25">
      <c r="A87" s="167"/>
      <c r="B87" s="167" t="s">
        <v>119</v>
      </c>
      <c r="C87" s="124" t="s">
        <v>78</v>
      </c>
      <c r="D87" s="167" t="s">
        <v>31</v>
      </c>
      <c r="E87" s="167" t="s">
        <v>64</v>
      </c>
      <c r="F87" s="125" t="s">
        <v>42</v>
      </c>
      <c r="G87" s="124" t="s">
        <v>112</v>
      </c>
      <c r="H87" s="124" t="s">
        <v>154</v>
      </c>
      <c r="I87" s="124" t="s">
        <v>86</v>
      </c>
    </row>
    <row r="88" spans="1:9" customFormat="1" ht="15" x14ac:dyDescent="0.25">
      <c r="A88" s="221" t="s">
        <v>740</v>
      </c>
      <c r="B88" s="221" t="s">
        <v>946</v>
      </c>
      <c r="C88" s="222" t="s">
        <v>947</v>
      </c>
      <c r="D88" s="221" t="s">
        <v>15</v>
      </c>
      <c r="E88" s="221" t="s">
        <v>370</v>
      </c>
      <c r="F88" s="223" t="s">
        <v>397</v>
      </c>
      <c r="G88" s="222">
        <v>1</v>
      </c>
      <c r="H88" s="222" t="s">
        <v>948</v>
      </c>
      <c r="I88" s="222" t="s">
        <v>948</v>
      </c>
    </row>
    <row r="89" spans="1:9" customFormat="1" ht="15" x14ac:dyDescent="0.25">
      <c r="A89" s="224" t="s">
        <v>744</v>
      </c>
      <c r="B89" s="224"/>
      <c r="C89" s="225" t="s">
        <v>760</v>
      </c>
      <c r="D89" s="224" t="s">
        <v>61</v>
      </c>
      <c r="E89" s="224" t="s">
        <v>761</v>
      </c>
      <c r="F89" s="226" t="s">
        <v>747</v>
      </c>
      <c r="G89" s="225" t="s">
        <v>949</v>
      </c>
      <c r="H89" s="225" t="s">
        <v>763</v>
      </c>
      <c r="I89" s="227">
        <v>4.95</v>
      </c>
    </row>
    <row r="90" spans="1:9" customFormat="1" ht="15" x14ac:dyDescent="0.25">
      <c r="A90" s="224" t="s">
        <v>744</v>
      </c>
      <c r="B90" s="224"/>
      <c r="C90" s="225" t="s">
        <v>756</v>
      </c>
      <c r="D90" s="224" t="s">
        <v>61</v>
      </c>
      <c r="E90" s="224" t="s">
        <v>757</v>
      </c>
      <c r="F90" s="226" t="s">
        <v>747</v>
      </c>
      <c r="G90" s="225" t="s">
        <v>949</v>
      </c>
      <c r="H90" s="225" t="s">
        <v>759</v>
      </c>
      <c r="I90" s="227">
        <v>6.1</v>
      </c>
    </row>
    <row r="91" spans="1:9" customFormat="1" ht="15" x14ac:dyDescent="0.25">
      <c r="A91" s="228" t="s">
        <v>781</v>
      </c>
      <c r="B91" s="228"/>
      <c r="C91" s="229" t="s">
        <v>950</v>
      </c>
      <c r="D91" s="228" t="s">
        <v>61</v>
      </c>
      <c r="E91" s="228" t="s">
        <v>951</v>
      </c>
      <c r="F91" s="230" t="s">
        <v>952</v>
      </c>
      <c r="G91" s="229" t="s">
        <v>851</v>
      </c>
      <c r="H91" s="229" t="s">
        <v>953</v>
      </c>
      <c r="I91" s="231">
        <v>0.99</v>
      </c>
    </row>
    <row r="92" spans="1:9" customFormat="1" ht="15" x14ac:dyDescent="0.25">
      <c r="A92" s="228" t="s">
        <v>781</v>
      </c>
      <c r="B92" s="228"/>
      <c r="C92" s="229" t="s">
        <v>954</v>
      </c>
      <c r="D92" s="228" t="s">
        <v>61</v>
      </c>
      <c r="E92" s="228" t="s">
        <v>955</v>
      </c>
      <c r="F92" s="230" t="s">
        <v>80</v>
      </c>
      <c r="G92" s="229" t="s">
        <v>752</v>
      </c>
      <c r="H92" s="229" t="s">
        <v>956</v>
      </c>
      <c r="I92" s="231">
        <v>2.4</v>
      </c>
    </row>
    <row r="93" spans="1:9" customFormat="1" ht="15" x14ac:dyDescent="0.25">
      <c r="A93" s="228" t="s">
        <v>781</v>
      </c>
      <c r="B93" s="228"/>
      <c r="C93" s="229" t="s">
        <v>957</v>
      </c>
      <c r="D93" s="228" t="s">
        <v>61</v>
      </c>
      <c r="E93" s="228" t="s">
        <v>958</v>
      </c>
      <c r="F93" s="230" t="s">
        <v>39</v>
      </c>
      <c r="G93" s="229" t="s">
        <v>959</v>
      </c>
      <c r="H93" s="229" t="s">
        <v>960</v>
      </c>
      <c r="I93" s="231">
        <v>30.71</v>
      </c>
    </row>
    <row r="94" spans="1:9" customFormat="1" ht="15" x14ac:dyDescent="0.25">
      <c r="A94" s="167"/>
      <c r="B94" s="167" t="s">
        <v>119</v>
      </c>
      <c r="C94" s="124" t="s">
        <v>78</v>
      </c>
      <c r="D94" s="167" t="s">
        <v>31</v>
      </c>
      <c r="E94" s="167" t="s">
        <v>64</v>
      </c>
      <c r="F94" s="125" t="s">
        <v>42</v>
      </c>
      <c r="G94" s="124" t="s">
        <v>112</v>
      </c>
      <c r="H94" s="124" t="s">
        <v>154</v>
      </c>
      <c r="I94" s="124" t="s">
        <v>86</v>
      </c>
    </row>
    <row r="95" spans="1:9" customFormat="1" ht="15" x14ac:dyDescent="0.25">
      <c r="A95" s="221" t="s">
        <v>740</v>
      </c>
      <c r="B95" s="221" t="s">
        <v>961</v>
      </c>
      <c r="C95" s="222" t="s">
        <v>962</v>
      </c>
      <c r="D95" s="221" t="s">
        <v>15</v>
      </c>
      <c r="E95" s="221" t="s">
        <v>604</v>
      </c>
      <c r="F95" s="223" t="s">
        <v>80</v>
      </c>
      <c r="G95" s="222">
        <v>1</v>
      </c>
      <c r="H95" s="222" t="s">
        <v>963</v>
      </c>
      <c r="I95" s="222" t="s">
        <v>963</v>
      </c>
    </row>
    <row r="96" spans="1:9" customFormat="1" ht="15" x14ac:dyDescent="0.25">
      <c r="A96" s="224" t="s">
        <v>744</v>
      </c>
      <c r="B96" s="224"/>
      <c r="C96" s="225" t="s">
        <v>756</v>
      </c>
      <c r="D96" s="224" t="s">
        <v>61</v>
      </c>
      <c r="E96" s="224" t="s">
        <v>757</v>
      </c>
      <c r="F96" s="226" t="s">
        <v>747</v>
      </c>
      <c r="G96" s="225" t="s">
        <v>964</v>
      </c>
      <c r="H96" s="225" t="s">
        <v>759</v>
      </c>
      <c r="I96" s="227">
        <v>10.47</v>
      </c>
    </row>
    <row r="97" spans="1:9" customFormat="1" ht="15" x14ac:dyDescent="0.25">
      <c r="A97" s="228" t="s">
        <v>781</v>
      </c>
      <c r="B97" s="228"/>
      <c r="C97" s="229" t="s">
        <v>965</v>
      </c>
      <c r="D97" s="228" t="s">
        <v>61</v>
      </c>
      <c r="E97" s="228" t="s">
        <v>604</v>
      </c>
      <c r="F97" s="230" t="s">
        <v>80</v>
      </c>
      <c r="G97" s="229" t="s">
        <v>784</v>
      </c>
      <c r="H97" s="229" t="s">
        <v>966</v>
      </c>
      <c r="I97" s="231">
        <v>52.02</v>
      </c>
    </row>
    <row r="98" spans="1:9" customFormat="1" ht="15" x14ac:dyDescent="0.25">
      <c r="A98" s="167"/>
      <c r="B98" s="167" t="s">
        <v>119</v>
      </c>
      <c r="C98" s="124" t="s">
        <v>78</v>
      </c>
      <c r="D98" s="167" t="s">
        <v>31</v>
      </c>
      <c r="E98" s="167" t="s">
        <v>64</v>
      </c>
      <c r="F98" s="125" t="s">
        <v>42</v>
      </c>
      <c r="G98" s="124" t="s">
        <v>112</v>
      </c>
      <c r="H98" s="124" t="s">
        <v>154</v>
      </c>
      <c r="I98" s="124" t="s">
        <v>86</v>
      </c>
    </row>
    <row r="99" spans="1:9" customFormat="1" ht="15" x14ac:dyDescent="0.25">
      <c r="A99" s="221" t="s">
        <v>740</v>
      </c>
      <c r="B99" s="221" t="s">
        <v>967</v>
      </c>
      <c r="C99" s="222" t="s">
        <v>968</v>
      </c>
      <c r="D99" s="221" t="s">
        <v>15</v>
      </c>
      <c r="E99" s="221" t="s">
        <v>607</v>
      </c>
      <c r="F99" s="223" t="s">
        <v>80</v>
      </c>
      <c r="G99" s="222">
        <v>1</v>
      </c>
      <c r="H99" s="222" t="s">
        <v>969</v>
      </c>
      <c r="I99" s="222" t="s">
        <v>969</v>
      </c>
    </row>
    <row r="100" spans="1:9" customFormat="1" ht="15" x14ac:dyDescent="0.25">
      <c r="A100" s="224" t="s">
        <v>744</v>
      </c>
      <c r="B100" s="224"/>
      <c r="C100" s="225" t="s">
        <v>791</v>
      </c>
      <c r="D100" s="224" t="s">
        <v>61</v>
      </c>
      <c r="E100" s="224" t="s">
        <v>792</v>
      </c>
      <c r="F100" s="226" t="s">
        <v>747</v>
      </c>
      <c r="G100" s="225" t="s">
        <v>777</v>
      </c>
      <c r="H100" s="225" t="s">
        <v>794</v>
      </c>
      <c r="I100" s="227">
        <v>8.93</v>
      </c>
    </row>
    <row r="101" spans="1:9" customFormat="1" ht="15" x14ac:dyDescent="0.25">
      <c r="A101" s="228" t="s">
        <v>781</v>
      </c>
      <c r="B101" s="228"/>
      <c r="C101" s="229" t="s">
        <v>970</v>
      </c>
      <c r="D101" s="228" t="s">
        <v>61</v>
      </c>
      <c r="E101" s="228" t="s">
        <v>971</v>
      </c>
      <c r="F101" s="230" t="s">
        <v>80</v>
      </c>
      <c r="G101" s="229" t="s">
        <v>972</v>
      </c>
      <c r="H101" s="229" t="s">
        <v>973</v>
      </c>
      <c r="I101" s="231">
        <v>0.14000000000000001</v>
      </c>
    </row>
    <row r="102" spans="1:9" customFormat="1" ht="15" x14ac:dyDescent="0.25">
      <c r="A102" s="228" t="s">
        <v>781</v>
      </c>
      <c r="B102" s="228"/>
      <c r="C102" s="229" t="s">
        <v>974</v>
      </c>
      <c r="D102" s="228" t="s">
        <v>61</v>
      </c>
      <c r="E102" s="228" t="s">
        <v>975</v>
      </c>
      <c r="F102" s="230" t="s">
        <v>80</v>
      </c>
      <c r="G102" s="229" t="s">
        <v>784</v>
      </c>
      <c r="H102" s="229" t="s">
        <v>976</v>
      </c>
      <c r="I102" s="231">
        <v>74.34</v>
      </c>
    </row>
    <row r="103" spans="1:9" customFormat="1" ht="15" x14ac:dyDescent="0.25">
      <c r="A103" s="167"/>
      <c r="B103" s="167" t="s">
        <v>119</v>
      </c>
      <c r="C103" s="124" t="s">
        <v>78</v>
      </c>
      <c r="D103" s="167" t="s">
        <v>31</v>
      </c>
      <c r="E103" s="167" t="s">
        <v>64</v>
      </c>
      <c r="F103" s="125" t="s">
        <v>42</v>
      </c>
      <c r="G103" s="124" t="s">
        <v>112</v>
      </c>
      <c r="H103" s="124" t="s">
        <v>154</v>
      </c>
      <c r="I103" s="124" t="s">
        <v>86</v>
      </c>
    </row>
    <row r="104" spans="1:9" customFormat="1" ht="15" x14ac:dyDescent="0.25">
      <c r="A104" s="221" t="s">
        <v>740</v>
      </c>
      <c r="B104" s="221" t="s">
        <v>977</v>
      </c>
      <c r="C104" s="222" t="s">
        <v>978</v>
      </c>
      <c r="D104" s="221" t="s">
        <v>15</v>
      </c>
      <c r="E104" s="221" t="s">
        <v>636</v>
      </c>
      <c r="F104" s="223" t="s">
        <v>80</v>
      </c>
      <c r="G104" s="222">
        <v>1</v>
      </c>
      <c r="H104" s="222" t="s">
        <v>979</v>
      </c>
      <c r="I104" s="222" t="s">
        <v>979</v>
      </c>
    </row>
    <row r="105" spans="1:9" customFormat="1" ht="15" x14ac:dyDescent="0.25">
      <c r="A105" s="224" t="s">
        <v>744</v>
      </c>
      <c r="B105" s="224"/>
      <c r="C105" s="225" t="s">
        <v>788</v>
      </c>
      <c r="D105" s="224" t="s">
        <v>61</v>
      </c>
      <c r="E105" s="224" t="s">
        <v>789</v>
      </c>
      <c r="F105" s="226" t="s">
        <v>747</v>
      </c>
      <c r="G105" s="225" t="s">
        <v>851</v>
      </c>
      <c r="H105" s="225" t="s">
        <v>790</v>
      </c>
      <c r="I105" s="227">
        <v>0.55000000000000004</v>
      </c>
    </row>
    <row r="106" spans="1:9" customFormat="1" ht="15" x14ac:dyDescent="0.25">
      <c r="A106" s="224" t="s">
        <v>744</v>
      </c>
      <c r="B106" s="224"/>
      <c r="C106" s="225" t="s">
        <v>791</v>
      </c>
      <c r="D106" s="224" t="s">
        <v>61</v>
      </c>
      <c r="E106" s="224" t="s">
        <v>792</v>
      </c>
      <c r="F106" s="226" t="s">
        <v>747</v>
      </c>
      <c r="G106" s="225" t="s">
        <v>851</v>
      </c>
      <c r="H106" s="225" t="s">
        <v>794</v>
      </c>
      <c r="I106" s="227">
        <v>0.71</v>
      </c>
    </row>
    <row r="107" spans="1:9" customFormat="1" ht="15" x14ac:dyDescent="0.25">
      <c r="A107" s="228" t="s">
        <v>781</v>
      </c>
      <c r="B107" s="228"/>
      <c r="C107" s="229" t="s">
        <v>980</v>
      </c>
      <c r="D107" s="228" t="s">
        <v>61</v>
      </c>
      <c r="E107" s="228" t="s">
        <v>981</v>
      </c>
      <c r="F107" s="230" t="s">
        <v>80</v>
      </c>
      <c r="G107" s="229" t="s">
        <v>982</v>
      </c>
      <c r="H107" s="229" t="s">
        <v>983</v>
      </c>
      <c r="I107" s="231">
        <v>0.34</v>
      </c>
    </row>
    <row r="108" spans="1:9" customFormat="1" ht="15" x14ac:dyDescent="0.25">
      <c r="A108" s="228" t="s">
        <v>781</v>
      </c>
      <c r="B108" s="228"/>
      <c r="C108" s="229" t="s">
        <v>984</v>
      </c>
      <c r="D108" s="228" t="s">
        <v>61</v>
      </c>
      <c r="E108" s="228" t="s">
        <v>985</v>
      </c>
      <c r="F108" s="230" t="s">
        <v>80</v>
      </c>
      <c r="G108" s="229" t="s">
        <v>784</v>
      </c>
      <c r="H108" s="229" t="s">
        <v>986</v>
      </c>
      <c r="I108" s="231">
        <v>4.1900000000000004</v>
      </c>
    </row>
    <row r="109" spans="1:9" customFormat="1" ht="15" x14ac:dyDescent="0.25">
      <c r="A109" s="228" t="s">
        <v>781</v>
      </c>
      <c r="B109" s="228"/>
      <c r="C109" s="229" t="s">
        <v>987</v>
      </c>
      <c r="D109" s="228" t="s">
        <v>61</v>
      </c>
      <c r="E109" s="228" t="s">
        <v>988</v>
      </c>
      <c r="F109" s="230" t="s">
        <v>80</v>
      </c>
      <c r="G109" s="229" t="s">
        <v>989</v>
      </c>
      <c r="H109" s="229" t="s">
        <v>990</v>
      </c>
      <c r="I109" s="231">
        <v>0.34</v>
      </c>
    </row>
    <row r="110" spans="1:9" customFormat="1" ht="15" x14ac:dyDescent="0.25">
      <c r="A110" s="228" t="s">
        <v>781</v>
      </c>
      <c r="B110" s="228"/>
      <c r="C110" s="229" t="s">
        <v>991</v>
      </c>
      <c r="D110" s="228" t="s">
        <v>61</v>
      </c>
      <c r="E110" s="228" t="s">
        <v>992</v>
      </c>
      <c r="F110" s="230" t="s">
        <v>80</v>
      </c>
      <c r="G110" s="229" t="s">
        <v>869</v>
      </c>
      <c r="H110" s="229" t="s">
        <v>993</v>
      </c>
      <c r="I110" s="231">
        <v>0.02</v>
      </c>
    </row>
    <row r="111" spans="1:9" customFormat="1" ht="15" x14ac:dyDescent="0.25">
      <c r="A111" s="167"/>
      <c r="B111" s="167" t="s">
        <v>119</v>
      </c>
      <c r="C111" s="124" t="s">
        <v>78</v>
      </c>
      <c r="D111" s="167" t="s">
        <v>31</v>
      </c>
      <c r="E111" s="167" t="s">
        <v>64</v>
      </c>
      <c r="F111" s="125" t="s">
        <v>42</v>
      </c>
      <c r="G111" s="124" t="s">
        <v>112</v>
      </c>
      <c r="H111" s="124" t="s">
        <v>154</v>
      </c>
      <c r="I111" s="124" t="s">
        <v>86</v>
      </c>
    </row>
    <row r="112" spans="1:9" customFormat="1" ht="15" x14ac:dyDescent="0.25">
      <c r="A112" s="221" t="s">
        <v>740</v>
      </c>
      <c r="B112" s="221" t="s">
        <v>994</v>
      </c>
      <c r="C112" s="222" t="s">
        <v>995</v>
      </c>
      <c r="D112" s="221" t="s">
        <v>15</v>
      </c>
      <c r="E112" s="221" t="s">
        <v>657</v>
      </c>
      <c r="F112" s="223" t="s">
        <v>80</v>
      </c>
      <c r="G112" s="222">
        <v>1</v>
      </c>
      <c r="H112" s="222" t="s">
        <v>996</v>
      </c>
      <c r="I112" s="222" t="s">
        <v>996</v>
      </c>
    </row>
    <row r="113" spans="1:9" customFormat="1" ht="15" x14ac:dyDescent="0.25">
      <c r="A113" s="224" t="s">
        <v>744</v>
      </c>
      <c r="B113" s="224"/>
      <c r="C113" s="225" t="s">
        <v>788</v>
      </c>
      <c r="D113" s="224" t="s">
        <v>61</v>
      </c>
      <c r="E113" s="224" t="s">
        <v>789</v>
      </c>
      <c r="F113" s="226" t="s">
        <v>747</v>
      </c>
      <c r="G113" s="225" t="s">
        <v>777</v>
      </c>
      <c r="H113" s="225" t="s">
        <v>790</v>
      </c>
      <c r="I113" s="227">
        <v>6.98</v>
      </c>
    </row>
    <row r="114" spans="1:9" customFormat="1" ht="15" x14ac:dyDescent="0.25">
      <c r="A114" s="224" t="s">
        <v>744</v>
      </c>
      <c r="B114" s="224"/>
      <c r="C114" s="225" t="s">
        <v>791</v>
      </c>
      <c r="D114" s="224" t="s">
        <v>61</v>
      </c>
      <c r="E114" s="224" t="s">
        <v>792</v>
      </c>
      <c r="F114" s="226" t="s">
        <v>747</v>
      </c>
      <c r="G114" s="225" t="s">
        <v>777</v>
      </c>
      <c r="H114" s="225" t="s">
        <v>794</v>
      </c>
      <c r="I114" s="227">
        <v>8.93</v>
      </c>
    </row>
    <row r="115" spans="1:9" customFormat="1" ht="15" x14ac:dyDescent="0.25">
      <c r="A115" s="228" t="s">
        <v>781</v>
      </c>
      <c r="B115" s="228"/>
      <c r="C115" s="229" t="s">
        <v>997</v>
      </c>
      <c r="D115" s="228" t="s">
        <v>61</v>
      </c>
      <c r="E115" s="228" t="s">
        <v>998</v>
      </c>
      <c r="F115" s="230" t="s">
        <v>80</v>
      </c>
      <c r="G115" s="229" t="s">
        <v>784</v>
      </c>
      <c r="H115" s="229" t="s">
        <v>999</v>
      </c>
      <c r="I115" s="231">
        <v>22.68</v>
      </c>
    </row>
    <row r="116" spans="1:9" customFormat="1" ht="15" x14ac:dyDescent="0.25">
      <c r="A116" s="167"/>
      <c r="B116" s="167" t="s">
        <v>119</v>
      </c>
      <c r="C116" s="124" t="s">
        <v>78</v>
      </c>
      <c r="D116" s="167" t="s">
        <v>31</v>
      </c>
      <c r="E116" s="167" t="s">
        <v>64</v>
      </c>
      <c r="F116" s="125" t="s">
        <v>42</v>
      </c>
      <c r="G116" s="124" t="s">
        <v>112</v>
      </c>
      <c r="H116" s="124" t="s">
        <v>154</v>
      </c>
      <c r="I116" s="124" t="s">
        <v>86</v>
      </c>
    </row>
    <row r="117" spans="1:9" customFormat="1" ht="15" x14ac:dyDescent="0.25">
      <c r="A117" s="221" t="s">
        <v>740</v>
      </c>
      <c r="B117" s="221" t="s">
        <v>1000</v>
      </c>
      <c r="C117" s="222" t="s">
        <v>1001</v>
      </c>
      <c r="D117" s="221" t="s">
        <v>15</v>
      </c>
      <c r="E117" s="221" t="s">
        <v>677</v>
      </c>
      <c r="F117" s="223" t="s">
        <v>80</v>
      </c>
      <c r="G117" s="222">
        <v>1</v>
      </c>
      <c r="H117" s="222" t="s">
        <v>1002</v>
      </c>
      <c r="I117" s="222" t="s">
        <v>1002</v>
      </c>
    </row>
    <row r="118" spans="1:9" customFormat="1" ht="15" x14ac:dyDescent="0.25">
      <c r="A118" s="224" t="s">
        <v>744</v>
      </c>
      <c r="B118" s="224"/>
      <c r="C118" s="225" t="s">
        <v>791</v>
      </c>
      <c r="D118" s="224" t="s">
        <v>61</v>
      </c>
      <c r="E118" s="224" t="s">
        <v>792</v>
      </c>
      <c r="F118" s="226" t="s">
        <v>747</v>
      </c>
      <c r="G118" s="225" t="s">
        <v>1003</v>
      </c>
      <c r="H118" s="225" t="s">
        <v>794</v>
      </c>
      <c r="I118" s="227">
        <v>8.2200000000000006</v>
      </c>
    </row>
    <row r="119" spans="1:9" customFormat="1" ht="15" x14ac:dyDescent="0.25">
      <c r="A119" s="224" t="s">
        <v>744</v>
      </c>
      <c r="B119" s="224"/>
      <c r="C119" s="225" t="s">
        <v>788</v>
      </c>
      <c r="D119" s="224" t="s">
        <v>61</v>
      </c>
      <c r="E119" s="224" t="s">
        <v>789</v>
      </c>
      <c r="F119" s="226" t="s">
        <v>747</v>
      </c>
      <c r="G119" s="225" t="s">
        <v>1003</v>
      </c>
      <c r="H119" s="225" t="s">
        <v>790</v>
      </c>
      <c r="I119" s="227">
        <v>6.42</v>
      </c>
    </row>
    <row r="120" spans="1:9" customFormat="1" ht="15" x14ac:dyDescent="0.25">
      <c r="A120" s="228" t="s">
        <v>781</v>
      </c>
      <c r="B120" s="228"/>
      <c r="C120" s="229" t="s">
        <v>1004</v>
      </c>
      <c r="D120" s="228" t="s">
        <v>61</v>
      </c>
      <c r="E120" s="228" t="s">
        <v>1005</v>
      </c>
      <c r="F120" s="230" t="s">
        <v>80</v>
      </c>
      <c r="G120" s="229" t="s">
        <v>784</v>
      </c>
      <c r="H120" s="229" t="s">
        <v>1006</v>
      </c>
      <c r="I120" s="231">
        <v>1.7</v>
      </c>
    </row>
    <row r="121" spans="1:9" customFormat="1" ht="15" x14ac:dyDescent="0.25">
      <c r="A121" s="228" t="s">
        <v>781</v>
      </c>
      <c r="B121" s="228"/>
      <c r="C121" s="229" t="s">
        <v>1007</v>
      </c>
      <c r="D121" s="228" t="s">
        <v>61</v>
      </c>
      <c r="E121" s="228" t="s">
        <v>1008</v>
      </c>
      <c r="F121" s="230" t="s">
        <v>80</v>
      </c>
      <c r="G121" s="229" t="s">
        <v>784</v>
      </c>
      <c r="H121" s="229" t="s">
        <v>1009</v>
      </c>
      <c r="I121" s="231">
        <v>0.96</v>
      </c>
    </row>
    <row r="122" spans="1:9" customFormat="1" ht="22.5" x14ac:dyDescent="0.25">
      <c r="A122" s="228" t="s">
        <v>781</v>
      </c>
      <c r="B122" s="228"/>
      <c r="C122" s="229" t="s">
        <v>1010</v>
      </c>
      <c r="D122" s="228" t="s">
        <v>61</v>
      </c>
      <c r="E122" s="228" t="s">
        <v>1011</v>
      </c>
      <c r="F122" s="230" t="s">
        <v>80</v>
      </c>
      <c r="G122" s="229" t="s">
        <v>851</v>
      </c>
      <c r="H122" s="229" t="s">
        <v>1012</v>
      </c>
      <c r="I122" s="231">
        <v>0.72</v>
      </c>
    </row>
    <row r="123" spans="1:9" customFormat="1" ht="15" x14ac:dyDescent="0.25">
      <c r="A123" s="228" t="s">
        <v>781</v>
      </c>
      <c r="B123" s="228"/>
      <c r="C123" s="229" t="s">
        <v>1013</v>
      </c>
      <c r="D123" s="228" t="s">
        <v>61</v>
      </c>
      <c r="E123" s="228" t="s">
        <v>1014</v>
      </c>
      <c r="F123" s="230" t="s">
        <v>80</v>
      </c>
      <c r="G123" s="229" t="s">
        <v>784</v>
      </c>
      <c r="H123" s="229" t="s">
        <v>1015</v>
      </c>
      <c r="I123" s="231">
        <v>10.94</v>
      </c>
    </row>
    <row r="124" spans="1:9" customFormat="1" ht="15" x14ac:dyDescent="0.25">
      <c r="A124" s="167"/>
      <c r="B124" s="167" t="s">
        <v>119</v>
      </c>
      <c r="C124" s="124" t="s">
        <v>78</v>
      </c>
      <c r="D124" s="167" t="s">
        <v>31</v>
      </c>
      <c r="E124" s="167" t="s">
        <v>64</v>
      </c>
      <c r="F124" s="125" t="s">
        <v>42</v>
      </c>
      <c r="G124" s="124" t="s">
        <v>112</v>
      </c>
      <c r="H124" s="124" t="s">
        <v>154</v>
      </c>
      <c r="I124" s="124" t="s">
        <v>86</v>
      </c>
    </row>
    <row r="125" spans="1:9" customFormat="1" ht="22.5" x14ac:dyDescent="0.25">
      <c r="A125" s="221" t="s">
        <v>740</v>
      </c>
      <c r="B125" s="221" t="s">
        <v>1016</v>
      </c>
      <c r="C125" s="222" t="s">
        <v>1017</v>
      </c>
      <c r="D125" s="221" t="s">
        <v>15</v>
      </c>
      <c r="E125" s="221" t="s">
        <v>516</v>
      </c>
      <c r="F125" s="223" t="s">
        <v>19</v>
      </c>
      <c r="G125" s="222">
        <v>1</v>
      </c>
      <c r="H125" s="222" t="s">
        <v>1018</v>
      </c>
      <c r="I125" s="222" t="s">
        <v>1018</v>
      </c>
    </row>
    <row r="126" spans="1:9" customFormat="1" ht="15" x14ac:dyDescent="0.25">
      <c r="A126" s="224" t="s">
        <v>744</v>
      </c>
      <c r="B126" s="224"/>
      <c r="C126" s="225" t="s">
        <v>760</v>
      </c>
      <c r="D126" s="224" t="s">
        <v>61</v>
      </c>
      <c r="E126" s="224" t="s">
        <v>761</v>
      </c>
      <c r="F126" s="226" t="s">
        <v>747</v>
      </c>
      <c r="G126" s="225" t="s">
        <v>1019</v>
      </c>
      <c r="H126" s="225" t="s">
        <v>763</v>
      </c>
      <c r="I126" s="227">
        <v>6.37</v>
      </c>
    </row>
    <row r="127" spans="1:9" customFormat="1" ht="15" x14ac:dyDescent="0.25">
      <c r="A127" s="228" t="s">
        <v>781</v>
      </c>
      <c r="B127" s="228"/>
      <c r="C127" s="229" t="s">
        <v>1020</v>
      </c>
      <c r="D127" s="228" t="s">
        <v>15</v>
      </c>
      <c r="E127" s="228" t="s">
        <v>1021</v>
      </c>
      <c r="F127" s="230" t="s">
        <v>19</v>
      </c>
      <c r="G127" s="229" t="s">
        <v>1022</v>
      </c>
      <c r="H127" s="229" t="s">
        <v>1023</v>
      </c>
      <c r="I127" s="231">
        <v>1.94</v>
      </c>
    </row>
    <row r="128" spans="1:9" customFormat="1" ht="15" x14ac:dyDescent="0.25">
      <c r="A128" s="167"/>
      <c r="B128" s="167" t="s">
        <v>119</v>
      </c>
      <c r="C128" s="124" t="s">
        <v>78</v>
      </c>
      <c r="D128" s="167" t="s">
        <v>31</v>
      </c>
      <c r="E128" s="167" t="s">
        <v>64</v>
      </c>
      <c r="F128" s="125" t="s">
        <v>42</v>
      </c>
      <c r="G128" s="124" t="s">
        <v>112</v>
      </c>
      <c r="H128" s="124" t="s">
        <v>154</v>
      </c>
      <c r="I128" s="124" t="s">
        <v>86</v>
      </c>
    </row>
    <row r="129" spans="1:9" customFormat="1" ht="15" x14ac:dyDescent="0.25">
      <c r="A129" s="221" t="s">
        <v>740</v>
      </c>
      <c r="B129" s="221" t="s">
        <v>1024</v>
      </c>
      <c r="C129" s="222" t="s">
        <v>1025</v>
      </c>
      <c r="D129" s="221" t="s">
        <v>15</v>
      </c>
      <c r="E129" s="221" t="s">
        <v>537</v>
      </c>
      <c r="F129" s="223" t="s">
        <v>538</v>
      </c>
      <c r="G129" s="222">
        <v>1</v>
      </c>
      <c r="H129" s="222" t="s">
        <v>1026</v>
      </c>
      <c r="I129" s="222" t="s">
        <v>1026</v>
      </c>
    </row>
    <row r="130" spans="1:9" customFormat="1" ht="15" x14ac:dyDescent="0.25">
      <c r="A130" s="224" t="s">
        <v>744</v>
      </c>
      <c r="B130" s="224"/>
      <c r="C130" s="225" t="s">
        <v>760</v>
      </c>
      <c r="D130" s="224" t="s">
        <v>61</v>
      </c>
      <c r="E130" s="224" t="s">
        <v>761</v>
      </c>
      <c r="F130" s="226" t="s">
        <v>747</v>
      </c>
      <c r="G130" s="225" t="s">
        <v>964</v>
      </c>
      <c r="H130" s="225" t="s">
        <v>763</v>
      </c>
      <c r="I130" s="227">
        <v>8.49</v>
      </c>
    </row>
    <row r="131" spans="1:9" customFormat="1" ht="15" x14ac:dyDescent="0.25">
      <c r="A131" s="224" t="s">
        <v>744</v>
      </c>
      <c r="B131" s="224"/>
      <c r="C131" s="225" t="s">
        <v>1027</v>
      </c>
      <c r="D131" s="224" t="s">
        <v>61</v>
      </c>
      <c r="E131" s="224" t="s">
        <v>1028</v>
      </c>
      <c r="F131" s="226" t="s">
        <v>747</v>
      </c>
      <c r="G131" s="225" t="s">
        <v>964</v>
      </c>
      <c r="H131" s="225" t="s">
        <v>1029</v>
      </c>
      <c r="I131" s="227">
        <v>10.84</v>
      </c>
    </row>
    <row r="132" spans="1:9" customFormat="1" ht="15" x14ac:dyDescent="0.25">
      <c r="A132" s="228" t="s">
        <v>781</v>
      </c>
      <c r="B132" s="228"/>
      <c r="C132" s="229" t="s">
        <v>1030</v>
      </c>
      <c r="D132" s="228" t="s">
        <v>15</v>
      </c>
      <c r="E132" s="228" t="s">
        <v>1031</v>
      </c>
      <c r="F132" s="230" t="s">
        <v>247</v>
      </c>
      <c r="G132" s="229" t="s">
        <v>784</v>
      </c>
      <c r="H132" s="229" t="s">
        <v>1032</v>
      </c>
      <c r="I132" s="231">
        <v>121.12</v>
      </c>
    </row>
    <row r="133" spans="1:9" customFormat="1" ht="15" x14ac:dyDescent="0.25">
      <c r="A133" s="167"/>
      <c r="B133" s="167" t="s">
        <v>119</v>
      </c>
      <c r="C133" s="124" t="s">
        <v>78</v>
      </c>
      <c r="D133" s="167" t="s">
        <v>31</v>
      </c>
      <c r="E133" s="167" t="s">
        <v>64</v>
      </c>
      <c r="F133" s="125" t="s">
        <v>42</v>
      </c>
      <c r="G133" s="124" t="s">
        <v>112</v>
      </c>
      <c r="H133" s="124" t="s">
        <v>154</v>
      </c>
      <c r="I133" s="124" t="s">
        <v>86</v>
      </c>
    </row>
    <row r="134" spans="1:9" customFormat="1" ht="15" x14ac:dyDescent="0.25">
      <c r="A134" s="221" t="s">
        <v>740</v>
      </c>
      <c r="B134" s="221" t="s">
        <v>1033</v>
      </c>
      <c r="C134" s="222" t="s">
        <v>1034</v>
      </c>
      <c r="D134" s="221" t="s">
        <v>15</v>
      </c>
      <c r="E134" s="221" t="s">
        <v>544</v>
      </c>
      <c r="F134" s="223" t="s">
        <v>538</v>
      </c>
      <c r="G134" s="222">
        <v>1</v>
      </c>
      <c r="H134" s="222" t="s">
        <v>1035</v>
      </c>
      <c r="I134" s="222" t="s">
        <v>1035</v>
      </c>
    </row>
    <row r="135" spans="1:9" customFormat="1" ht="15" x14ac:dyDescent="0.25">
      <c r="A135" s="224" t="s">
        <v>744</v>
      </c>
      <c r="B135" s="224"/>
      <c r="C135" s="225" t="s">
        <v>760</v>
      </c>
      <c r="D135" s="224" t="s">
        <v>61</v>
      </c>
      <c r="E135" s="224" t="s">
        <v>761</v>
      </c>
      <c r="F135" s="226" t="s">
        <v>747</v>
      </c>
      <c r="G135" s="225" t="s">
        <v>964</v>
      </c>
      <c r="H135" s="225" t="s">
        <v>763</v>
      </c>
      <c r="I135" s="227">
        <v>8.49</v>
      </c>
    </row>
    <row r="136" spans="1:9" customFormat="1" ht="15" x14ac:dyDescent="0.25">
      <c r="A136" s="224" t="s">
        <v>744</v>
      </c>
      <c r="B136" s="224"/>
      <c r="C136" s="225" t="s">
        <v>1027</v>
      </c>
      <c r="D136" s="224" t="s">
        <v>61</v>
      </c>
      <c r="E136" s="224" t="s">
        <v>1028</v>
      </c>
      <c r="F136" s="226" t="s">
        <v>747</v>
      </c>
      <c r="G136" s="225" t="s">
        <v>964</v>
      </c>
      <c r="H136" s="225" t="s">
        <v>1029</v>
      </c>
      <c r="I136" s="227">
        <v>10.84</v>
      </c>
    </row>
    <row r="137" spans="1:9" customFormat="1" ht="15" x14ac:dyDescent="0.25">
      <c r="A137" s="228" t="s">
        <v>781</v>
      </c>
      <c r="B137" s="228"/>
      <c r="C137" s="229" t="s">
        <v>1036</v>
      </c>
      <c r="D137" s="228" t="s">
        <v>15</v>
      </c>
      <c r="E137" s="228" t="s">
        <v>1037</v>
      </c>
      <c r="F137" s="230" t="s">
        <v>247</v>
      </c>
      <c r="G137" s="229" t="s">
        <v>784</v>
      </c>
      <c r="H137" s="229" t="s">
        <v>1038</v>
      </c>
      <c r="I137" s="231">
        <v>79.53</v>
      </c>
    </row>
    <row r="138" spans="1:9" customFormat="1" ht="15" x14ac:dyDescent="0.25">
      <c r="A138" s="167"/>
      <c r="B138" s="167" t="s">
        <v>119</v>
      </c>
      <c r="C138" s="124" t="s">
        <v>78</v>
      </c>
      <c r="D138" s="167" t="s">
        <v>31</v>
      </c>
      <c r="E138" s="167" t="s">
        <v>64</v>
      </c>
      <c r="F138" s="125" t="s">
        <v>42</v>
      </c>
      <c r="G138" s="124" t="s">
        <v>112</v>
      </c>
      <c r="H138" s="124" t="s">
        <v>154</v>
      </c>
      <c r="I138" s="124" t="s">
        <v>86</v>
      </c>
    </row>
    <row r="139" spans="1:9" customFormat="1" ht="15" x14ac:dyDescent="0.25">
      <c r="A139" s="221" t="s">
        <v>740</v>
      </c>
      <c r="B139" s="221" t="s">
        <v>1039</v>
      </c>
      <c r="C139" s="222" t="s">
        <v>1040</v>
      </c>
      <c r="D139" s="221" t="s">
        <v>15</v>
      </c>
      <c r="E139" s="221" t="s">
        <v>548</v>
      </c>
      <c r="F139" s="223" t="s">
        <v>80</v>
      </c>
      <c r="G139" s="222">
        <v>1</v>
      </c>
      <c r="H139" s="222" t="s">
        <v>1041</v>
      </c>
      <c r="I139" s="222" t="s">
        <v>1041</v>
      </c>
    </row>
    <row r="140" spans="1:9" customFormat="1" ht="15" x14ac:dyDescent="0.25">
      <c r="A140" s="224" t="s">
        <v>744</v>
      </c>
      <c r="B140" s="224"/>
      <c r="C140" s="225" t="s">
        <v>1027</v>
      </c>
      <c r="D140" s="224" t="s">
        <v>61</v>
      </c>
      <c r="E140" s="224" t="s">
        <v>1028</v>
      </c>
      <c r="F140" s="226" t="s">
        <v>747</v>
      </c>
      <c r="G140" s="225" t="s">
        <v>1042</v>
      </c>
      <c r="H140" s="225" t="s">
        <v>1029</v>
      </c>
      <c r="I140" s="227">
        <v>15.35</v>
      </c>
    </row>
    <row r="141" spans="1:9" customFormat="1" ht="15" x14ac:dyDescent="0.25">
      <c r="A141" s="224" t="s">
        <v>744</v>
      </c>
      <c r="B141" s="224"/>
      <c r="C141" s="225" t="s">
        <v>760</v>
      </c>
      <c r="D141" s="224" t="s">
        <v>61</v>
      </c>
      <c r="E141" s="224" t="s">
        <v>761</v>
      </c>
      <c r="F141" s="226" t="s">
        <v>747</v>
      </c>
      <c r="G141" s="225" t="s">
        <v>1042</v>
      </c>
      <c r="H141" s="225" t="s">
        <v>763</v>
      </c>
      <c r="I141" s="227">
        <v>12.03</v>
      </c>
    </row>
    <row r="142" spans="1:9" customFormat="1" ht="22.5" x14ac:dyDescent="0.25">
      <c r="A142" s="228" t="s">
        <v>781</v>
      </c>
      <c r="B142" s="228"/>
      <c r="C142" s="229" t="s">
        <v>1043</v>
      </c>
      <c r="D142" s="228" t="s">
        <v>61</v>
      </c>
      <c r="E142" s="228" t="s">
        <v>1044</v>
      </c>
      <c r="F142" s="230" t="s">
        <v>80</v>
      </c>
      <c r="G142" s="229" t="s">
        <v>784</v>
      </c>
      <c r="H142" s="229" t="s">
        <v>1045</v>
      </c>
      <c r="I142" s="231">
        <v>13.96</v>
      </c>
    </row>
    <row r="143" spans="1:9" customFormat="1" ht="15" x14ac:dyDescent="0.25">
      <c r="A143" s="228" t="s">
        <v>781</v>
      </c>
      <c r="B143" s="228"/>
      <c r="C143" s="229" t="s">
        <v>1046</v>
      </c>
      <c r="D143" s="228" t="s">
        <v>61</v>
      </c>
      <c r="E143" s="228" t="s">
        <v>1047</v>
      </c>
      <c r="F143" s="230" t="s">
        <v>80</v>
      </c>
      <c r="G143" s="229" t="s">
        <v>1048</v>
      </c>
      <c r="H143" s="229" t="s">
        <v>1049</v>
      </c>
      <c r="I143" s="231">
        <v>78.8</v>
      </c>
    </row>
    <row r="144" spans="1:9" customFormat="1" ht="15" x14ac:dyDescent="0.25">
      <c r="A144" s="167"/>
      <c r="B144" s="167" t="s">
        <v>119</v>
      </c>
      <c r="C144" s="124" t="s">
        <v>78</v>
      </c>
      <c r="D144" s="167" t="s">
        <v>31</v>
      </c>
      <c r="E144" s="167" t="s">
        <v>64</v>
      </c>
      <c r="F144" s="125" t="s">
        <v>42</v>
      </c>
      <c r="G144" s="124" t="s">
        <v>112</v>
      </c>
      <c r="H144" s="124" t="s">
        <v>154</v>
      </c>
      <c r="I144" s="124" t="s">
        <v>86</v>
      </c>
    </row>
    <row r="145" spans="1:9" customFormat="1" ht="15" x14ac:dyDescent="0.25">
      <c r="A145" s="221" t="s">
        <v>740</v>
      </c>
      <c r="B145" s="221" t="s">
        <v>1050</v>
      </c>
      <c r="C145" s="222" t="s">
        <v>1051</v>
      </c>
      <c r="D145" s="221" t="s">
        <v>15</v>
      </c>
      <c r="E145" s="221" t="s">
        <v>158</v>
      </c>
      <c r="F145" s="223" t="s">
        <v>19</v>
      </c>
      <c r="G145" s="222">
        <v>1</v>
      </c>
      <c r="H145" s="222" t="s">
        <v>1052</v>
      </c>
      <c r="I145" s="222" t="s">
        <v>1052</v>
      </c>
    </row>
    <row r="146" spans="1:9" customFormat="1" ht="15" x14ac:dyDescent="0.25">
      <c r="A146" s="224" t="s">
        <v>744</v>
      </c>
      <c r="B146" s="224"/>
      <c r="C146" s="225" t="s">
        <v>756</v>
      </c>
      <c r="D146" s="224" t="s">
        <v>61</v>
      </c>
      <c r="E146" s="224" t="s">
        <v>757</v>
      </c>
      <c r="F146" s="226" t="s">
        <v>747</v>
      </c>
      <c r="G146" s="225" t="s">
        <v>1053</v>
      </c>
      <c r="H146" s="225" t="s">
        <v>759</v>
      </c>
      <c r="I146" s="227">
        <v>3.49</v>
      </c>
    </row>
    <row r="147" spans="1:9" customFormat="1" ht="15" x14ac:dyDescent="0.25">
      <c r="A147" s="224" t="s">
        <v>744</v>
      </c>
      <c r="B147" s="224"/>
      <c r="C147" s="225" t="s">
        <v>760</v>
      </c>
      <c r="D147" s="224" t="s">
        <v>61</v>
      </c>
      <c r="E147" s="224" t="s">
        <v>761</v>
      </c>
      <c r="F147" s="226" t="s">
        <v>747</v>
      </c>
      <c r="G147" s="225" t="s">
        <v>784</v>
      </c>
      <c r="H147" s="225" t="s">
        <v>763</v>
      </c>
      <c r="I147" s="227">
        <v>14.16</v>
      </c>
    </row>
    <row r="148" spans="1:9" customFormat="1" ht="15" x14ac:dyDescent="0.25">
      <c r="A148" s="228" t="s">
        <v>781</v>
      </c>
      <c r="B148" s="228"/>
      <c r="C148" s="229" t="s">
        <v>803</v>
      </c>
      <c r="D148" s="228" t="s">
        <v>61</v>
      </c>
      <c r="E148" s="228" t="s">
        <v>804</v>
      </c>
      <c r="F148" s="230" t="s">
        <v>40</v>
      </c>
      <c r="G148" s="229" t="s">
        <v>1054</v>
      </c>
      <c r="H148" s="229" t="s">
        <v>806</v>
      </c>
      <c r="I148" s="231">
        <v>0.03</v>
      </c>
    </row>
    <row r="149" spans="1:9" customFormat="1" ht="15" x14ac:dyDescent="0.25">
      <c r="A149" s="228" t="s">
        <v>781</v>
      </c>
      <c r="B149" s="228"/>
      <c r="C149" s="229" t="s">
        <v>1055</v>
      </c>
      <c r="D149" s="228" t="s">
        <v>61</v>
      </c>
      <c r="E149" s="228" t="s">
        <v>1056</v>
      </c>
      <c r="F149" s="230" t="s">
        <v>40</v>
      </c>
      <c r="G149" s="229" t="s">
        <v>851</v>
      </c>
      <c r="H149" s="229" t="s">
        <v>1057</v>
      </c>
      <c r="I149" s="231">
        <v>2.5499999999999998</v>
      </c>
    </row>
    <row r="150" spans="1:9" customFormat="1" ht="15" x14ac:dyDescent="0.25">
      <c r="A150" s="228" t="s">
        <v>781</v>
      </c>
      <c r="B150" s="228"/>
      <c r="C150" s="229" t="s">
        <v>1058</v>
      </c>
      <c r="D150" s="228" t="s">
        <v>61</v>
      </c>
      <c r="E150" s="228" t="s">
        <v>1059</v>
      </c>
      <c r="F150" s="230" t="s">
        <v>19</v>
      </c>
      <c r="G150" s="229" t="s">
        <v>784</v>
      </c>
      <c r="H150" s="229" t="s">
        <v>1060</v>
      </c>
      <c r="I150" s="231">
        <v>17.95</v>
      </c>
    </row>
    <row r="151" spans="1:9" customFormat="1" ht="15" x14ac:dyDescent="0.25">
      <c r="A151" s="228" t="s">
        <v>781</v>
      </c>
      <c r="B151" s="228"/>
      <c r="C151" s="229" t="s">
        <v>1061</v>
      </c>
      <c r="D151" s="228" t="s">
        <v>61</v>
      </c>
      <c r="E151" s="228" t="s">
        <v>1062</v>
      </c>
      <c r="F151" s="230" t="s">
        <v>35</v>
      </c>
      <c r="G151" s="229" t="s">
        <v>1063</v>
      </c>
      <c r="H151" s="229" t="s">
        <v>1064</v>
      </c>
      <c r="I151" s="231">
        <v>0.11</v>
      </c>
    </row>
    <row r="152" spans="1:9" customFormat="1" ht="15" x14ac:dyDescent="0.25">
      <c r="A152" s="167"/>
      <c r="B152" s="167" t="s">
        <v>119</v>
      </c>
      <c r="C152" s="124" t="s">
        <v>78</v>
      </c>
      <c r="D152" s="167" t="s">
        <v>31</v>
      </c>
      <c r="E152" s="167" t="s">
        <v>64</v>
      </c>
      <c r="F152" s="125" t="s">
        <v>42</v>
      </c>
      <c r="G152" s="124" t="s">
        <v>112</v>
      </c>
      <c r="H152" s="124" t="s">
        <v>154</v>
      </c>
      <c r="I152" s="124" t="s">
        <v>86</v>
      </c>
    </row>
    <row r="153" spans="1:9" customFormat="1" ht="15" x14ac:dyDescent="0.25">
      <c r="A153" s="221" t="s">
        <v>740</v>
      </c>
      <c r="B153" s="221" t="s">
        <v>1065</v>
      </c>
      <c r="C153" s="222" t="s">
        <v>1066</v>
      </c>
      <c r="D153" s="221" t="s">
        <v>15</v>
      </c>
      <c r="E153" s="221" t="s">
        <v>76</v>
      </c>
      <c r="F153" s="223" t="s">
        <v>62</v>
      </c>
      <c r="G153" s="222">
        <v>1</v>
      </c>
      <c r="H153" s="222" t="s">
        <v>1067</v>
      </c>
      <c r="I153" s="222" t="s">
        <v>1067</v>
      </c>
    </row>
    <row r="154" spans="1:9" customFormat="1" ht="15" x14ac:dyDescent="0.25">
      <c r="A154" s="224" t="s">
        <v>744</v>
      </c>
      <c r="B154" s="224"/>
      <c r="C154" s="225" t="s">
        <v>760</v>
      </c>
      <c r="D154" s="224" t="s">
        <v>61</v>
      </c>
      <c r="E154" s="224" t="s">
        <v>761</v>
      </c>
      <c r="F154" s="226" t="s">
        <v>747</v>
      </c>
      <c r="G154" s="225" t="s">
        <v>1068</v>
      </c>
      <c r="H154" s="225" t="s">
        <v>763</v>
      </c>
      <c r="I154" s="227">
        <v>22.65</v>
      </c>
    </row>
    <row r="155" spans="1:9" customFormat="1" ht="15" x14ac:dyDescent="0.25">
      <c r="A155" s="228" t="s">
        <v>781</v>
      </c>
      <c r="B155" s="228"/>
      <c r="C155" s="229" t="s">
        <v>1069</v>
      </c>
      <c r="D155" s="228" t="s">
        <v>61</v>
      </c>
      <c r="E155" s="228" t="s">
        <v>1070</v>
      </c>
      <c r="F155" s="230" t="s">
        <v>35</v>
      </c>
      <c r="G155" s="229" t="s">
        <v>748</v>
      </c>
      <c r="H155" s="229" t="s">
        <v>1071</v>
      </c>
      <c r="I155" s="231">
        <v>23.2</v>
      </c>
    </row>
    <row r="156" spans="1:9" customFormat="1" ht="15" x14ac:dyDescent="0.25">
      <c r="A156" s="228" t="s">
        <v>781</v>
      </c>
      <c r="B156" s="228"/>
      <c r="C156" s="229" t="s">
        <v>1072</v>
      </c>
      <c r="D156" s="228" t="s">
        <v>61</v>
      </c>
      <c r="E156" s="228" t="s">
        <v>1073</v>
      </c>
      <c r="F156" s="230" t="s">
        <v>40</v>
      </c>
      <c r="G156" s="229" t="s">
        <v>1074</v>
      </c>
      <c r="H156" s="229" t="s">
        <v>1075</v>
      </c>
      <c r="I156" s="231">
        <v>65.56</v>
      </c>
    </row>
    <row r="157" spans="1:9" customFormat="1" ht="15" x14ac:dyDescent="0.25">
      <c r="A157" s="167"/>
      <c r="B157" s="167" t="s">
        <v>119</v>
      </c>
      <c r="C157" s="124" t="s">
        <v>78</v>
      </c>
      <c r="D157" s="167" t="s">
        <v>31</v>
      </c>
      <c r="E157" s="167" t="s">
        <v>64</v>
      </c>
      <c r="F157" s="125" t="s">
        <v>42</v>
      </c>
      <c r="G157" s="124" t="s">
        <v>112</v>
      </c>
      <c r="H157" s="124" t="s">
        <v>154</v>
      </c>
      <c r="I157" s="124" t="s">
        <v>86</v>
      </c>
    </row>
    <row r="158" spans="1:9" customFormat="1" ht="15" x14ac:dyDescent="0.25">
      <c r="A158" s="221" t="s">
        <v>740</v>
      </c>
      <c r="B158" s="221" t="s">
        <v>1076</v>
      </c>
      <c r="C158" s="222" t="s">
        <v>1077</v>
      </c>
      <c r="D158" s="221" t="s">
        <v>15</v>
      </c>
      <c r="E158" s="221" t="s">
        <v>563</v>
      </c>
      <c r="F158" s="223" t="s">
        <v>80</v>
      </c>
      <c r="G158" s="222">
        <v>1</v>
      </c>
      <c r="H158" s="222" t="s">
        <v>1078</v>
      </c>
      <c r="I158" s="222" t="s">
        <v>1078</v>
      </c>
    </row>
    <row r="159" spans="1:9" customFormat="1" ht="15" x14ac:dyDescent="0.25">
      <c r="A159" s="224" t="s">
        <v>744</v>
      </c>
      <c r="B159" s="224"/>
      <c r="C159" s="225" t="s">
        <v>756</v>
      </c>
      <c r="D159" s="224" t="s">
        <v>61</v>
      </c>
      <c r="E159" s="224" t="s">
        <v>757</v>
      </c>
      <c r="F159" s="226" t="s">
        <v>747</v>
      </c>
      <c r="G159" s="225" t="s">
        <v>784</v>
      </c>
      <c r="H159" s="225" t="s">
        <v>759</v>
      </c>
      <c r="I159" s="227">
        <v>17.45</v>
      </c>
    </row>
    <row r="160" spans="1:9" customFormat="1" ht="15" x14ac:dyDescent="0.25">
      <c r="A160" s="224" t="s">
        <v>744</v>
      </c>
      <c r="B160" s="224"/>
      <c r="C160" s="225" t="s">
        <v>760</v>
      </c>
      <c r="D160" s="224" t="s">
        <v>61</v>
      </c>
      <c r="E160" s="224" t="s">
        <v>761</v>
      </c>
      <c r="F160" s="226" t="s">
        <v>747</v>
      </c>
      <c r="G160" s="225" t="s">
        <v>784</v>
      </c>
      <c r="H160" s="225" t="s">
        <v>763</v>
      </c>
      <c r="I160" s="227">
        <v>14.16</v>
      </c>
    </row>
    <row r="161" spans="1:9" customFormat="1" ht="15" x14ac:dyDescent="0.25">
      <c r="A161" s="228" t="s">
        <v>781</v>
      </c>
      <c r="B161" s="228"/>
      <c r="C161" s="229" t="s">
        <v>1079</v>
      </c>
      <c r="D161" s="228" t="s">
        <v>61</v>
      </c>
      <c r="E161" s="228" t="s">
        <v>1080</v>
      </c>
      <c r="F161" s="230" t="s">
        <v>80</v>
      </c>
      <c r="G161" s="229" t="s">
        <v>784</v>
      </c>
      <c r="H161" s="229" t="s">
        <v>1081</v>
      </c>
      <c r="I161" s="231">
        <v>206.99</v>
      </c>
    </row>
    <row r="162" spans="1:9" customFormat="1" ht="15" x14ac:dyDescent="0.25">
      <c r="A162" s="167"/>
      <c r="B162" s="167" t="s">
        <v>119</v>
      </c>
      <c r="C162" s="124" t="s">
        <v>78</v>
      </c>
      <c r="D162" s="167" t="s">
        <v>31</v>
      </c>
      <c r="E162" s="167" t="s">
        <v>64</v>
      </c>
      <c r="F162" s="125" t="s">
        <v>42</v>
      </c>
      <c r="G162" s="124" t="s">
        <v>112</v>
      </c>
      <c r="H162" s="124" t="s">
        <v>154</v>
      </c>
      <c r="I162" s="124" t="s">
        <v>86</v>
      </c>
    </row>
    <row r="163" spans="1:9" customFormat="1" ht="15" x14ac:dyDescent="0.25">
      <c r="A163" s="221" t="s">
        <v>740</v>
      </c>
      <c r="B163" s="221" t="s">
        <v>1082</v>
      </c>
      <c r="C163" s="222" t="s">
        <v>403</v>
      </c>
      <c r="D163" s="221" t="s">
        <v>15</v>
      </c>
      <c r="E163" s="221" t="s">
        <v>404</v>
      </c>
      <c r="F163" s="223" t="s">
        <v>39</v>
      </c>
      <c r="G163" s="222">
        <v>1</v>
      </c>
      <c r="H163" s="222" t="s">
        <v>1083</v>
      </c>
      <c r="I163" s="222" t="s">
        <v>1083</v>
      </c>
    </row>
    <row r="164" spans="1:9" customFormat="1" ht="15" x14ac:dyDescent="0.25">
      <c r="A164" s="224" t="s">
        <v>744</v>
      </c>
      <c r="B164" s="224"/>
      <c r="C164" s="225" t="s">
        <v>756</v>
      </c>
      <c r="D164" s="224" t="s">
        <v>61</v>
      </c>
      <c r="E164" s="224" t="s">
        <v>757</v>
      </c>
      <c r="F164" s="226" t="s">
        <v>747</v>
      </c>
      <c r="G164" s="225" t="s">
        <v>964</v>
      </c>
      <c r="H164" s="225" t="s">
        <v>759</v>
      </c>
      <c r="I164" s="227">
        <v>10.47</v>
      </c>
    </row>
    <row r="165" spans="1:9" customFormat="1" ht="15" x14ac:dyDescent="0.25">
      <c r="A165" s="224" t="s">
        <v>744</v>
      </c>
      <c r="B165" s="224"/>
      <c r="C165" s="225" t="s">
        <v>760</v>
      </c>
      <c r="D165" s="224" t="s">
        <v>61</v>
      </c>
      <c r="E165" s="224" t="s">
        <v>761</v>
      </c>
      <c r="F165" s="226" t="s">
        <v>747</v>
      </c>
      <c r="G165" s="225" t="s">
        <v>964</v>
      </c>
      <c r="H165" s="225" t="s">
        <v>763</v>
      </c>
      <c r="I165" s="227">
        <v>8.49</v>
      </c>
    </row>
    <row r="166" spans="1:9" customFormat="1" ht="15" x14ac:dyDescent="0.25">
      <c r="A166" s="167"/>
      <c r="B166" s="167" t="s">
        <v>119</v>
      </c>
      <c r="C166" s="124" t="s">
        <v>78</v>
      </c>
      <c r="D166" s="167" t="s">
        <v>31</v>
      </c>
      <c r="E166" s="167" t="s">
        <v>64</v>
      </c>
      <c r="F166" s="125" t="s">
        <v>42</v>
      </c>
      <c r="G166" s="124" t="s">
        <v>112</v>
      </c>
      <c r="H166" s="124" t="s">
        <v>154</v>
      </c>
      <c r="I166" s="124" t="s">
        <v>86</v>
      </c>
    </row>
    <row r="167" spans="1:9" customFormat="1" ht="22.5" x14ac:dyDescent="0.25">
      <c r="A167" s="221" t="s">
        <v>740</v>
      </c>
      <c r="B167" s="221" t="s">
        <v>1084</v>
      </c>
      <c r="C167" s="222" t="s">
        <v>406</v>
      </c>
      <c r="D167" s="221" t="s">
        <v>15</v>
      </c>
      <c r="E167" s="221" t="s">
        <v>381</v>
      </c>
      <c r="F167" s="223" t="s">
        <v>39</v>
      </c>
      <c r="G167" s="222">
        <v>1</v>
      </c>
      <c r="H167" s="222" t="s">
        <v>1085</v>
      </c>
      <c r="I167" s="222" t="s">
        <v>1085</v>
      </c>
    </row>
    <row r="168" spans="1:9" customFormat="1" ht="22.5" x14ac:dyDescent="0.25">
      <c r="A168" s="224" t="s">
        <v>744</v>
      </c>
      <c r="B168" s="224"/>
      <c r="C168" s="225" t="s">
        <v>1086</v>
      </c>
      <c r="D168" s="224" t="s">
        <v>61</v>
      </c>
      <c r="E168" s="224" t="s">
        <v>1087</v>
      </c>
      <c r="F168" s="226" t="s">
        <v>40</v>
      </c>
      <c r="G168" s="225" t="s">
        <v>932</v>
      </c>
      <c r="H168" s="225" t="s">
        <v>1088</v>
      </c>
      <c r="I168" s="227">
        <v>8.8000000000000007</v>
      </c>
    </row>
    <row r="169" spans="1:9" customFormat="1" ht="22.5" x14ac:dyDescent="0.25">
      <c r="A169" s="228" t="s">
        <v>781</v>
      </c>
      <c r="B169" s="228"/>
      <c r="C169" s="229" t="s">
        <v>1089</v>
      </c>
      <c r="D169" s="228" t="s">
        <v>61</v>
      </c>
      <c r="E169" s="228" t="s">
        <v>1090</v>
      </c>
      <c r="F169" s="230" t="s">
        <v>39</v>
      </c>
      <c r="G169" s="229" t="s">
        <v>784</v>
      </c>
      <c r="H169" s="229" t="s">
        <v>1091</v>
      </c>
      <c r="I169" s="231">
        <v>384.9</v>
      </c>
    </row>
    <row r="170" spans="1:9" customFormat="1" ht="15" x14ac:dyDescent="0.25">
      <c r="A170" s="167"/>
      <c r="B170" s="167" t="s">
        <v>119</v>
      </c>
      <c r="C170" s="124" t="s">
        <v>78</v>
      </c>
      <c r="D170" s="167" t="s">
        <v>31</v>
      </c>
      <c r="E170" s="167" t="s">
        <v>64</v>
      </c>
      <c r="F170" s="125" t="s">
        <v>42</v>
      </c>
      <c r="G170" s="124" t="s">
        <v>112</v>
      </c>
      <c r="H170" s="124" t="s">
        <v>154</v>
      </c>
      <c r="I170" s="124" t="s">
        <v>86</v>
      </c>
    </row>
    <row r="171" spans="1:9" customFormat="1" ht="15" x14ac:dyDescent="0.25">
      <c r="A171" s="221" t="s">
        <v>740</v>
      </c>
      <c r="B171" s="221" t="s">
        <v>1092</v>
      </c>
      <c r="C171" s="222" t="s">
        <v>1093</v>
      </c>
      <c r="D171" s="221" t="s">
        <v>15</v>
      </c>
      <c r="E171" s="221" t="s">
        <v>566</v>
      </c>
      <c r="F171" s="223" t="s">
        <v>39</v>
      </c>
      <c r="G171" s="222">
        <v>1</v>
      </c>
      <c r="H171" s="222" t="s">
        <v>1094</v>
      </c>
      <c r="I171" s="222" t="s">
        <v>1094</v>
      </c>
    </row>
    <row r="172" spans="1:9" customFormat="1" ht="15" x14ac:dyDescent="0.25">
      <c r="A172" s="224" t="s">
        <v>744</v>
      </c>
      <c r="B172" s="224"/>
      <c r="C172" s="225" t="s">
        <v>1095</v>
      </c>
      <c r="D172" s="224" t="s">
        <v>61</v>
      </c>
      <c r="E172" s="224" t="s">
        <v>1096</v>
      </c>
      <c r="F172" s="226" t="s">
        <v>747</v>
      </c>
      <c r="G172" s="225" t="s">
        <v>1068</v>
      </c>
      <c r="H172" s="225" t="s">
        <v>848</v>
      </c>
      <c r="I172" s="227">
        <v>27.82</v>
      </c>
    </row>
    <row r="173" spans="1:9" customFormat="1" ht="15" x14ac:dyDescent="0.25">
      <c r="A173" s="224" t="s">
        <v>744</v>
      </c>
      <c r="B173" s="224"/>
      <c r="C173" s="225" t="s">
        <v>760</v>
      </c>
      <c r="D173" s="224" t="s">
        <v>61</v>
      </c>
      <c r="E173" s="224" t="s">
        <v>761</v>
      </c>
      <c r="F173" s="226" t="s">
        <v>747</v>
      </c>
      <c r="G173" s="225" t="s">
        <v>1097</v>
      </c>
      <c r="H173" s="225" t="s">
        <v>763</v>
      </c>
      <c r="I173" s="227">
        <v>17.7</v>
      </c>
    </row>
    <row r="174" spans="1:9" customFormat="1" ht="15" x14ac:dyDescent="0.25">
      <c r="A174" s="228" t="s">
        <v>781</v>
      </c>
      <c r="B174" s="228"/>
      <c r="C174" s="229" t="s">
        <v>1098</v>
      </c>
      <c r="D174" s="228" t="s">
        <v>61</v>
      </c>
      <c r="E174" s="228" t="s">
        <v>1099</v>
      </c>
      <c r="F174" s="230" t="s">
        <v>35</v>
      </c>
      <c r="G174" s="229" t="s">
        <v>1100</v>
      </c>
      <c r="H174" s="229" t="s">
        <v>1101</v>
      </c>
      <c r="I174" s="231">
        <v>1.52</v>
      </c>
    </row>
    <row r="175" spans="1:9" customFormat="1" ht="15" x14ac:dyDescent="0.25">
      <c r="A175" s="228" t="s">
        <v>781</v>
      </c>
      <c r="B175" s="228"/>
      <c r="C175" s="229" t="s">
        <v>803</v>
      </c>
      <c r="D175" s="228" t="s">
        <v>61</v>
      </c>
      <c r="E175" s="228" t="s">
        <v>804</v>
      </c>
      <c r="F175" s="230" t="s">
        <v>40</v>
      </c>
      <c r="G175" s="229" t="s">
        <v>1102</v>
      </c>
      <c r="H175" s="229" t="s">
        <v>806</v>
      </c>
      <c r="I175" s="231">
        <v>1.02</v>
      </c>
    </row>
    <row r="176" spans="1:9" customFormat="1" ht="15" x14ac:dyDescent="0.25">
      <c r="A176" s="228" t="s">
        <v>781</v>
      </c>
      <c r="B176" s="228"/>
      <c r="C176" s="229" t="s">
        <v>1061</v>
      </c>
      <c r="D176" s="228" t="s">
        <v>61</v>
      </c>
      <c r="E176" s="228" t="s">
        <v>1062</v>
      </c>
      <c r="F176" s="230" t="s">
        <v>35</v>
      </c>
      <c r="G176" s="229" t="s">
        <v>1103</v>
      </c>
      <c r="H176" s="229" t="s">
        <v>1064</v>
      </c>
      <c r="I176" s="231">
        <v>1.37</v>
      </c>
    </row>
    <row r="177" spans="1:9" customFormat="1" ht="15" x14ac:dyDescent="0.25">
      <c r="A177" s="228" t="s">
        <v>781</v>
      </c>
      <c r="B177" s="228"/>
      <c r="C177" s="229" t="s">
        <v>1104</v>
      </c>
      <c r="D177" s="228" t="s">
        <v>15</v>
      </c>
      <c r="E177" s="228" t="s">
        <v>1105</v>
      </c>
      <c r="F177" s="230" t="s">
        <v>80</v>
      </c>
      <c r="G177" s="229" t="s">
        <v>1106</v>
      </c>
      <c r="H177" s="229" t="s">
        <v>1107</v>
      </c>
      <c r="I177" s="231">
        <v>124.96</v>
      </c>
    </row>
    <row r="178" spans="1:9" customFormat="1" ht="15" x14ac:dyDescent="0.25">
      <c r="A178" s="167"/>
      <c r="B178" s="167" t="s">
        <v>119</v>
      </c>
      <c r="C178" s="124" t="s">
        <v>78</v>
      </c>
      <c r="D178" s="167" t="s">
        <v>31</v>
      </c>
      <c r="E178" s="167" t="s">
        <v>64</v>
      </c>
      <c r="F178" s="125" t="s">
        <v>42</v>
      </c>
      <c r="G178" s="124" t="s">
        <v>112</v>
      </c>
      <c r="H178" s="124" t="s">
        <v>154</v>
      </c>
      <c r="I178" s="124" t="s">
        <v>86</v>
      </c>
    </row>
    <row r="179" spans="1:9" customFormat="1" ht="15" x14ac:dyDescent="0.25">
      <c r="A179" s="221" t="s">
        <v>740</v>
      </c>
      <c r="B179" s="221" t="s">
        <v>1108</v>
      </c>
      <c r="C179" s="222" t="s">
        <v>1109</v>
      </c>
      <c r="D179" s="221" t="s">
        <v>15</v>
      </c>
      <c r="E179" s="221" t="s">
        <v>568</v>
      </c>
      <c r="F179" s="223" t="s">
        <v>39</v>
      </c>
      <c r="G179" s="222">
        <v>1</v>
      </c>
      <c r="H179" s="222" t="s">
        <v>1110</v>
      </c>
      <c r="I179" s="222" t="s">
        <v>1110</v>
      </c>
    </row>
    <row r="180" spans="1:9" customFormat="1" ht="15" x14ac:dyDescent="0.25">
      <c r="A180" s="224" t="s">
        <v>744</v>
      </c>
      <c r="B180" s="224"/>
      <c r="C180" s="225" t="s">
        <v>760</v>
      </c>
      <c r="D180" s="224" t="s">
        <v>61</v>
      </c>
      <c r="E180" s="224" t="s">
        <v>761</v>
      </c>
      <c r="F180" s="226" t="s">
        <v>747</v>
      </c>
      <c r="G180" s="225" t="s">
        <v>1111</v>
      </c>
      <c r="H180" s="225" t="s">
        <v>763</v>
      </c>
      <c r="I180" s="227">
        <v>2.4</v>
      </c>
    </row>
    <row r="181" spans="1:9" customFormat="1" ht="15" x14ac:dyDescent="0.25">
      <c r="A181" s="224" t="s">
        <v>744</v>
      </c>
      <c r="B181" s="224"/>
      <c r="C181" s="225" t="s">
        <v>756</v>
      </c>
      <c r="D181" s="224" t="s">
        <v>61</v>
      </c>
      <c r="E181" s="224" t="s">
        <v>757</v>
      </c>
      <c r="F181" s="226" t="s">
        <v>747</v>
      </c>
      <c r="G181" s="225" t="s">
        <v>1111</v>
      </c>
      <c r="H181" s="225" t="s">
        <v>759</v>
      </c>
      <c r="I181" s="227">
        <v>2.96</v>
      </c>
    </row>
    <row r="182" spans="1:9" customFormat="1" ht="15" x14ac:dyDescent="0.25">
      <c r="A182" s="228" t="s">
        <v>781</v>
      </c>
      <c r="B182" s="228"/>
      <c r="C182" s="229" t="s">
        <v>1112</v>
      </c>
      <c r="D182" s="228" t="s">
        <v>61</v>
      </c>
      <c r="E182" s="228" t="s">
        <v>1113</v>
      </c>
      <c r="F182" s="230" t="s">
        <v>39</v>
      </c>
      <c r="G182" s="229" t="s">
        <v>784</v>
      </c>
      <c r="H182" s="229" t="s">
        <v>1114</v>
      </c>
      <c r="I182" s="231">
        <v>143.24</v>
      </c>
    </row>
    <row r="183" spans="1:9" customFormat="1" ht="15" x14ac:dyDescent="0.25">
      <c r="A183" s="228" t="s">
        <v>781</v>
      </c>
      <c r="B183" s="228"/>
      <c r="C183" s="229" t="s">
        <v>1115</v>
      </c>
      <c r="D183" s="228" t="s">
        <v>61</v>
      </c>
      <c r="E183" s="228" t="s">
        <v>1116</v>
      </c>
      <c r="F183" s="230" t="s">
        <v>35</v>
      </c>
      <c r="G183" s="229" t="s">
        <v>1117</v>
      </c>
      <c r="H183" s="229" t="s">
        <v>1118</v>
      </c>
      <c r="I183" s="231">
        <v>5.18</v>
      </c>
    </row>
    <row r="184" spans="1:9" customFormat="1" ht="15" x14ac:dyDescent="0.25">
      <c r="A184" s="167"/>
      <c r="B184" s="167" t="s">
        <v>119</v>
      </c>
      <c r="C184" s="124" t="s">
        <v>78</v>
      </c>
      <c r="D184" s="167" t="s">
        <v>31</v>
      </c>
      <c r="E184" s="167" t="s">
        <v>64</v>
      </c>
      <c r="F184" s="125" t="s">
        <v>42</v>
      </c>
      <c r="G184" s="124" t="s">
        <v>112</v>
      </c>
      <c r="H184" s="124" t="s">
        <v>154</v>
      </c>
      <c r="I184" s="124" t="s">
        <v>86</v>
      </c>
    </row>
    <row r="185" spans="1:9" customFormat="1" ht="15" x14ac:dyDescent="0.25">
      <c r="A185" s="221" t="s">
        <v>740</v>
      </c>
      <c r="B185" s="221" t="s">
        <v>1119</v>
      </c>
      <c r="C185" s="222" t="s">
        <v>1120</v>
      </c>
      <c r="D185" s="221" t="s">
        <v>15</v>
      </c>
      <c r="E185" s="221" t="s">
        <v>570</v>
      </c>
      <c r="F185" s="223" t="s">
        <v>80</v>
      </c>
      <c r="G185" s="222">
        <v>1</v>
      </c>
      <c r="H185" s="222" t="s">
        <v>1121</v>
      </c>
      <c r="I185" s="222" t="s">
        <v>1121</v>
      </c>
    </row>
    <row r="186" spans="1:9" customFormat="1" ht="22.5" x14ac:dyDescent="0.25">
      <c r="A186" s="228" t="s">
        <v>781</v>
      </c>
      <c r="B186" s="228"/>
      <c r="C186" s="229" t="s">
        <v>1122</v>
      </c>
      <c r="D186" s="228" t="s">
        <v>15</v>
      </c>
      <c r="E186" s="228" t="s">
        <v>1123</v>
      </c>
      <c r="F186" s="230" t="s">
        <v>80</v>
      </c>
      <c r="G186" s="229" t="s">
        <v>784</v>
      </c>
      <c r="H186" s="229" t="s">
        <v>1121</v>
      </c>
      <c r="I186" s="231">
        <v>140</v>
      </c>
    </row>
    <row r="187" spans="1:9" customFormat="1" ht="15" x14ac:dyDescent="0.25">
      <c r="A187" s="167"/>
      <c r="B187" s="167" t="s">
        <v>119</v>
      </c>
      <c r="C187" s="124" t="s">
        <v>78</v>
      </c>
      <c r="D187" s="167" t="s">
        <v>31</v>
      </c>
      <c r="E187" s="167" t="s">
        <v>64</v>
      </c>
      <c r="F187" s="125" t="s">
        <v>42</v>
      </c>
      <c r="G187" s="124" t="s">
        <v>112</v>
      </c>
      <c r="H187" s="124" t="s">
        <v>154</v>
      </c>
      <c r="I187" s="124" t="s">
        <v>86</v>
      </c>
    </row>
    <row r="188" spans="1:9" customFormat="1" ht="15" x14ac:dyDescent="0.25">
      <c r="A188" s="221" t="s">
        <v>740</v>
      </c>
      <c r="B188" s="221" t="s">
        <v>1124</v>
      </c>
      <c r="C188" s="222" t="s">
        <v>1125</v>
      </c>
      <c r="D188" s="221" t="s">
        <v>15</v>
      </c>
      <c r="E188" s="221" t="s">
        <v>572</v>
      </c>
      <c r="F188" s="223" t="s">
        <v>80</v>
      </c>
      <c r="G188" s="222">
        <v>1</v>
      </c>
      <c r="H188" s="222" t="s">
        <v>1126</v>
      </c>
      <c r="I188" s="222" t="s">
        <v>1126</v>
      </c>
    </row>
    <row r="189" spans="1:9" customFormat="1" ht="15" x14ac:dyDescent="0.25">
      <c r="A189" s="228" t="s">
        <v>781</v>
      </c>
      <c r="B189" s="228"/>
      <c r="C189" s="229" t="s">
        <v>1127</v>
      </c>
      <c r="D189" s="228" t="s">
        <v>15</v>
      </c>
      <c r="E189" s="228" t="s">
        <v>572</v>
      </c>
      <c r="F189" s="230" t="s">
        <v>80</v>
      </c>
      <c r="G189" s="229" t="s">
        <v>784</v>
      </c>
      <c r="H189" s="229" t="s">
        <v>1126</v>
      </c>
      <c r="I189" s="231">
        <v>3545</v>
      </c>
    </row>
    <row r="190" spans="1:9" customFormat="1" ht="15" x14ac:dyDescent="0.25">
      <c r="A190" s="167"/>
      <c r="B190" s="167" t="s">
        <v>119</v>
      </c>
      <c r="C190" s="124" t="s">
        <v>78</v>
      </c>
      <c r="D190" s="167" t="s">
        <v>31</v>
      </c>
      <c r="E190" s="167" t="s">
        <v>64</v>
      </c>
      <c r="F190" s="125" t="s">
        <v>42</v>
      </c>
      <c r="G190" s="124" t="s">
        <v>112</v>
      </c>
      <c r="H190" s="124" t="s">
        <v>154</v>
      </c>
      <c r="I190" s="124" t="s">
        <v>86</v>
      </c>
    </row>
    <row r="191" spans="1:9" customFormat="1" ht="15" x14ac:dyDescent="0.25">
      <c r="A191" s="221" t="s">
        <v>740</v>
      </c>
      <c r="B191" s="221" t="s">
        <v>1128</v>
      </c>
      <c r="C191" s="222" t="s">
        <v>1129</v>
      </c>
      <c r="D191" s="221" t="s">
        <v>15</v>
      </c>
      <c r="E191" s="221" t="s">
        <v>574</v>
      </c>
      <c r="F191" s="223" t="s">
        <v>80</v>
      </c>
      <c r="G191" s="222">
        <v>1</v>
      </c>
      <c r="H191" s="222" t="s">
        <v>1130</v>
      </c>
      <c r="I191" s="222" t="s">
        <v>1130</v>
      </c>
    </row>
    <row r="192" spans="1:9" customFormat="1" ht="15" x14ac:dyDescent="0.25">
      <c r="A192" s="228" t="s">
        <v>781</v>
      </c>
      <c r="B192" s="228"/>
      <c r="C192" s="229" t="s">
        <v>1131</v>
      </c>
      <c r="D192" s="228" t="s">
        <v>15</v>
      </c>
      <c r="E192" s="228" t="s">
        <v>1132</v>
      </c>
      <c r="F192" s="230" t="s">
        <v>80</v>
      </c>
      <c r="G192" s="229" t="s">
        <v>784</v>
      </c>
      <c r="H192" s="229" t="s">
        <v>1130</v>
      </c>
      <c r="I192" s="231">
        <v>19.899999999999999</v>
      </c>
    </row>
  </sheetData>
  <autoFilter ref="E1:E193"/>
  <mergeCells count="2">
    <mergeCell ref="A1:J1"/>
    <mergeCell ref="A2:J2"/>
  </mergeCells>
  <pageMargins left="0.5" right="0.5" top="1.3129166666666667" bottom="1" header="0.5" footer="0.5"/>
  <pageSetup paperSize="8" scale="94" fitToHeight="0" orientation="portrait" r:id="rId1"/>
  <headerFooter>
    <oddHeader>&amp;L&amp;G&amp;R&amp;G</oddHeader>
    <oddFooter>&amp;L&amp;9&amp;K01+048Superintendência Administrativa
Coordenadoria de Obras e Reformas.
Fone: 3613 5474 / 5431 – geobras@ses.mt.gov.br</oddFooter>
  </headerFooter>
  <rowBreaks count="2" manualBreakCount="2">
    <brk id="72" max="8" man="1"/>
    <brk id="143" max="8"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view="pageBreakPreview" topLeftCell="A100" zoomScale="112" zoomScaleNormal="100" zoomScaleSheetLayoutView="112" workbookViewId="0">
      <selection activeCell="G86" sqref="G86"/>
    </sheetView>
  </sheetViews>
  <sheetFormatPr defaultRowHeight="15" x14ac:dyDescent="0.25"/>
  <cols>
    <col min="1" max="1" width="9" style="2" customWidth="1"/>
    <col min="2" max="2" width="55" style="2" customWidth="1"/>
    <col min="3" max="3" width="21.25" style="2" bestFit="1" customWidth="1"/>
  </cols>
  <sheetData>
    <row r="1" spans="1:3" ht="16.5" customHeight="1" thickBot="1" x14ac:dyDescent="0.3">
      <c r="A1" s="413" t="s">
        <v>295</v>
      </c>
      <c r="B1" s="413"/>
      <c r="C1" s="413"/>
    </row>
    <row r="2" spans="1:3" x14ac:dyDescent="0.25">
      <c r="A2" s="126" t="s">
        <v>78</v>
      </c>
      <c r="B2" s="127" t="s">
        <v>995</v>
      </c>
      <c r="C2" s="128" t="s">
        <v>231</v>
      </c>
    </row>
    <row r="3" spans="1:3" x14ac:dyDescent="0.25">
      <c r="A3" s="129" t="s">
        <v>64</v>
      </c>
      <c r="B3" s="130" t="s">
        <v>657</v>
      </c>
      <c r="C3" s="410" t="s">
        <v>1179</v>
      </c>
    </row>
    <row r="4" spans="1:3" x14ac:dyDescent="0.25">
      <c r="A4" s="129" t="s">
        <v>85</v>
      </c>
      <c r="B4" s="130" t="s">
        <v>147</v>
      </c>
      <c r="C4" s="410"/>
    </row>
    <row r="5" spans="1:3" ht="15.75" thickBot="1" x14ac:dyDescent="0.3">
      <c r="A5" s="131" t="s">
        <v>296</v>
      </c>
      <c r="B5" s="132" t="s">
        <v>80</v>
      </c>
      <c r="C5" s="411"/>
    </row>
    <row r="6" spans="1:3" x14ac:dyDescent="0.25">
      <c r="A6" s="126" t="s">
        <v>78</v>
      </c>
      <c r="B6" s="127" t="s">
        <v>396</v>
      </c>
      <c r="C6" s="128" t="s">
        <v>231</v>
      </c>
    </row>
    <row r="7" spans="1:3" ht="33.75" x14ac:dyDescent="0.25">
      <c r="A7" s="129" t="s">
        <v>64</v>
      </c>
      <c r="B7" s="130" t="s">
        <v>369</v>
      </c>
      <c r="C7" s="410" t="s">
        <v>402</v>
      </c>
    </row>
    <row r="8" spans="1:3" x14ac:dyDescent="0.25">
      <c r="A8" s="129" t="s">
        <v>85</v>
      </c>
      <c r="B8" s="130" t="s">
        <v>399</v>
      </c>
      <c r="C8" s="410"/>
    </row>
    <row r="9" spans="1:3" ht="15.75" thickBot="1" x14ac:dyDescent="0.3">
      <c r="A9" s="131" t="s">
        <v>296</v>
      </c>
      <c r="B9" s="132" t="s">
        <v>35</v>
      </c>
      <c r="C9" s="411"/>
    </row>
    <row r="10" spans="1:3" x14ac:dyDescent="0.25">
      <c r="A10" s="126" t="s">
        <v>78</v>
      </c>
      <c r="B10" s="127" t="s">
        <v>391</v>
      </c>
      <c r="C10" s="128" t="s">
        <v>231</v>
      </c>
    </row>
    <row r="11" spans="1:3" ht="22.5" x14ac:dyDescent="0.25">
      <c r="A11" s="129" t="s">
        <v>64</v>
      </c>
      <c r="B11" s="130" t="s">
        <v>367</v>
      </c>
      <c r="C11" s="410" t="s">
        <v>398</v>
      </c>
    </row>
    <row r="12" spans="1:3" x14ac:dyDescent="0.25">
      <c r="A12" s="129" t="s">
        <v>85</v>
      </c>
      <c r="B12" s="130" t="s">
        <v>399</v>
      </c>
      <c r="C12" s="410"/>
    </row>
    <row r="13" spans="1:3" ht="15.75" thickBot="1" x14ac:dyDescent="0.3">
      <c r="A13" s="131" t="s">
        <v>296</v>
      </c>
      <c r="B13" s="132" t="s">
        <v>35</v>
      </c>
      <c r="C13" s="411"/>
    </row>
    <row r="14" spans="1:3" x14ac:dyDescent="0.25">
      <c r="A14" s="126" t="s">
        <v>78</v>
      </c>
      <c r="B14" s="127" t="s">
        <v>393</v>
      </c>
      <c r="C14" s="128" t="s">
        <v>231</v>
      </c>
    </row>
    <row r="15" spans="1:3" x14ac:dyDescent="0.25">
      <c r="A15" s="129" t="s">
        <v>64</v>
      </c>
      <c r="B15" s="130" t="s">
        <v>394</v>
      </c>
      <c r="C15" s="410" t="s">
        <v>400</v>
      </c>
    </row>
    <row r="16" spans="1:3" x14ac:dyDescent="0.25">
      <c r="A16" s="129" t="s">
        <v>85</v>
      </c>
      <c r="B16" s="130" t="s">
        <v>399</v>
      </c>
      <c r="C16" s="410"/>
    </row>
    <row r="17" spans="1:3" ht="15.75" thickBot="1" x14ac:dyDescent="0.3">
      <c r="A17" s="131" t="s">
        <v>296</v>
      </c>
      <c r="B17" s="132" t="s">
        <v>35</v>
      </c>
      <c r="C17" s="411"/>
    </row>
    <row r="18" spans="1:3" x14ac:dyDescent="0.25">
      <c r="A18" s="126" t="s">
        <v>78</v>
      </c>
      <c r="B18" s="127" t="s">
        <v>420</v>
      </c>
      <c r="C18" s="128" t="s">
        <v>231</v>
      </c>
    </row>
    <row r="19" spans="1:3" x14ac:dyDescent="0.25">
      <c r="A19" s="129" t="s">
        <v>64</v>
      </c>
      <c r="B19" s="130" t="s">
        <v>418</v>
      </c>
      <c r="C19" s="410" t="s">
        <v>422</v>
      </c>
    </row>
    <row r="20" spans="1:3" x14ac:dyDescent="0.25">
      <c r="A20" s="129" t="s">
        <v>85</v>
      </c>
      <c r="B20" s="130" t="s">
        <v>423</v>
      </c>
      <c r="C20" s="410"/>
    </row>
    <row r="21" spans="1:3" ht="15.75" thickBot="1" x14ac:dyDescent="0.3">
      <c r="A21" s="131" t="s">
        <v>296</v>
      </c>
      <c r="B21" s="132" t="s">
        <v>19</v>
      </c>
      <c r="C21" s="411"/>
    </row>
    <row r="22" spans="1:3" x14ac:dyDescent="0.25">
      <c r="A22" s="126" t="s">
        <v>78</v>
      </c>
      <c r="B22" s="127" t="s">
        <v>774</v>
      </c>
      <c r="C22" s="128" t="s">
        <v>231</v>
      </c>
    </row>
    <row r="23" spans="1:3" x14ac:dyDescent="0.25">
      <c r="A23" s="129" t="s">
        <v>64</v>
      </c>
      <c r="B23" s="130" t="s">
        <v>415</v>
      </c>
      <c r="C23" s="410" t="s">
        <v>1180</v>
      </c>
    </row>
    <row r="24" spans="1:3" x14ac:dyDescent="0.25">
      <c r="A24" s="129" t="s">
        <v>85</v>
      </c>
      <c r="B24" s="130" t="s">
        <v>132</v>
      </c>
      <c r="C24" s="410"/>
    </row>
    <row r="25" spans="1:3" ht="15.75" thickBot="1" x14ac:dyDescent="0.3">
      <c r="A25" s="131" t="s">
        <v>296</v>
      </c>
      <c r="B25" s="132" t="s">
        <v>294</v>
      </c>
      <c r="C25" s="411"/>
    </row>
    <row r="26" spans="1:3" x14ac:dyDescent="0.25">
      <c r="A26" s="126" t="s">
        <v>78</v>
      </c>
      <c r="B26" s="127" t="s">
        <v>403</v>
      </c>
      <c r="C26" s="128" t="s">
        <v>231</v>
      </c>
    </row>
    <row r="27" spans="1:3" x14ac:dyDescent="0.25">
      <c r="A27" s="129" t="s">
        <v>64</v>
      </c>
      <c r="B27" s="130" t="s">
        <v>404</v>
      </c>
      <c r="C27" s="410" t="s">
        <v>405</v>
      </c>
    </row>
    <row r="28" spans="1:3" x14ac:dyDescent="0.25">
      <c r="A28" s="129" t="s">
        <v>85</v>
      </c>
      <c r="B28" s="130" t="s">
        <v>132</v>
      </c>
      <c r="C28" s="410"/>
    </row>
    <row r="29" spans="1:3" ht="15.75" thickBot="1" x14ac:dyDescent="0.3">
      <c r="A29" s="131" t="s">
        <v>296</v>
      </c>
      <c r="B29" s="132" t="s">
        <v>294</v>
      </c>
      <c r="C29" s="411"/>
    </row>
    <row r="30" spans="1:3" x14ac:dyDescent="0.25">
      <c r="A30" s="126" t="s">
        <v>78</v>
      </c>
      <c r="B30" s="127" t="s">
        <v>395</v>
      </c>
      <c r="C30" s="128" t="s">
        <v>231</v>
      </c>
    </row>
    <row r="31" spans="1:3" ht="33.75" x14ac:dyDescent="0.25">
      <c r="A31" s="129" t="s">
        <v>64</v>
      </c>
      <c r="B31" s="130" t="s">
        <v>368</v>
      </c>
      <c r="C31" s="410" t="s">
        <v>401</v>
      </c>
    </row>
    <row r="32" spans="1:3" x14ac:dyDescent="0.25">
      <c r="A32" s="129" t="s">
        <v>85</v>
      </c>
      <c r="B32" s="130" t="s">
        <v>399</v>
      </c>
      <c r="C32" s="410"/>
    </row>
    <row r="33" spans="1:3" ht="15.75" thickBot="1" x14ac:dyDescent="0.3">
      <c r="A33" s="131" t="s">
        <v>296</v>
      </c>
      <c r="B33" s="132" t="s">
        <v>35</v>
      </c>
      <c r="C33" s="411"/>
    </row>
    <row r="34" spans="1:3" x14ac:dyDescent="0.25">
      <c r="A34" s="126" t="s">
        <v>78</v>
      </c>
      <c r="B34" s="127" t="s">
        <v>293</v>
      </c>
      <c r="C34" s="128" t="s">
        <v>231</v>
      </c>
    </row>
    <row r="35" spans="1:3" x14ac:dyDescent="0.25">
      <c r="A35" s="129" t="s">
        <v>64</v>
      </c>
      <c r="B35" s="130" t="s">
        <v>107</v>
      </c>
      <c r="C35" s="410" t="s">
        <v>297</v>
      </c>
    </row>
    <row r="36" spans="1:3" x14ac:dyDescent="0.25">
      <c r="A36" s="129" t="s">
        <v>85</v>
      </c>
      <c r="B36" s="130" t="s">
        <v>132</v>
      </c>
      <c r="C36" s="410"/>
    </row>
    <row r="37" spans="1:3" ht="15.75" thickBot="1" x14ac:dyDescent="0.3">
      <c r="A37" s="131" t="s">
        <v>296</v>
      </c>
      <c r="B37" s="132" t="s">
        <v>294</v>
      </c>
      <c r="C37" s="411"/>
    </row>
    <row r="38" spans="1:3" x14ac:dyDescent="0.25">
      <c r="A38" s="126" t="s">
        <v>78</v>
      </c>
      <c r="B38" s="127" t="s">
        <v>968</v>
      </c>
      <c r="C38" s="128" t="s">
        <v>231</v>
      </c>
    </row>
    <row r="39" spans="1:3" ht="22.5" x14ac:dyDescent="0.25">
      <c r="A39" s="129" t="s">
        <v>64</v>
      </c>
      <c r="B39" s="130" t="s">
        <v>607</v>
      </c>
      <c r="C39" s="410" t="s">
        <v>1181</v>
      </c>
    </row>
    <row r="40" spans="1:3" x14ac:dyDescent="0.25">
      <c r="A40" s="129" t="s">
        <v>85</v>
      </c>
      <c r="B40" s="130" t="s">
        <v>147</v>
      </c>
      <c r="C40" s="410"/>
    </row>
    <row r="41" spans="1:3" ht="15.75" thickBot="1" x14ac:dyDescent="0.3">
      <c r="A41" s="131" t="s">
        <v>296</v>
      </c>
      <c r="B41" s="132" t="s">
        <v>80</v>
      </c>
      <c r="C41" s="411"/>
    </row>
    <row r="42" spans="1:3" x14ac:dyDescent="0.25">
      <c r="A42" s="126" t="s">
        <v>78</v>
      </c>
      <c r="B42" s="127" t="s">
        <v>962</v>
      </c>
      <c r="C42" s="128" t="s">
        <v>231</v>
      </c>
    </row>
    <row r="43" spans="1:3" x14ac:dyDescent="0.25">
      <c r="A43" s="129" t="s">
        <v>64</v>
      </c>
      <c r="B43" s="130" t="s">
        <v>604</v>
      </c>
      <c r="C43" s="410" t="s">
        <v>1182</v>
      </c>
    </row>
    <row r="44" spans="1:3" x14ac:dyDescent="0.25">
      <c r="A44" s="129" t="s">
        <v>85</v>
      </c>
      <c r="B44" s="130" t="s">
        <v>57</v>
      </c>
      <c r="C44" s="410"/>
    </row>
    <row r="45" spans="1:3" ht="15.75" thickBot="1" x14ac:dyDescent="0.3">
      <c r="A45" s="131" t="s">
        <v>296</v>
      </c>
      <c r="B45" s="132" t="s">
        <v>80</v>
      </c>
      <c r="C45" s="411"/>
    </row>
    <row r="46" spans="1:3" x14ac:dyDescent="0.25">
      <c r="A46" s="126" t="s">
        <v>78</v>
      </c>
      <c r="B46" s="127" t="s">
        <v>1120</v>
      </c>
      <c r="C46" s="128" t="s">
        <v>231</v>
      </c>
    </row>
    <row r="47" spans="1:3" ht="22.5" x14ac:dyDescent="0.25">
      <c r="A47" s="129" t="s">
        <v>64</v>
      </c>
      <c r="B47" s="130" t="s">
        <v>570</v>
      </c>
      <c r="C47" s="410" t="s">
        <v>1183</v>
      </c>
    </row>
    <row r="48" spans="1:3" x14ac:dyDescent="0.25">
      <c r="A48" s="129" t="s">
        <v>85</v>
      </c>
      <c r="B48" s="130" t="s">
        <v>57</v>
      </c>
      <c r="C48" s="410"/>
    </row>
    <row r="49" spans="1:3" ht="15.75" thickBot="1" x14ac:dyDescent="0.3">
      <c r="A49" s="131" t="s">
        <v>296</v>
      </c>
      <c r="B49" s="132" t="s">
        <v>80</v>
      </c>
      <c r="C49" s="411"/>
    </row>
    <row r="50" spans="1:3" x14ac:dyDescent="0.25">
      <c r="A50" s="126" t="s">
        <v>78</v>
      </c>
      <c r="B50" s="127" t="s">
        <v>1109</v>
      </c>
      <c r="C50" s="128" t="s">
        <v>231</v>
      </c>
    </row>
    <row r="51" spans="1:3" ht="22.5" x14ac:dyDescent="0.25">
      <c r="A51" s="129" t="s">
        <v>64</v>
      </c>
      <c r="B51" s="130" t="s">
        <v>568</v>
      </c>
      <c r="C51" s="410" t="s">
        <v>1184</v>
      </c>
    </row>
    <row r="52" spans="1:3" x14ac:dyDescent="0.25">
      <c r="A52" s="129" t="s">
        <v>85</v>
      </c>
      <c r="B52" s="130" t="s">
        <v>57</v>
      </c>
      <c r="C52" s="410"/>
    </row>
    <row r="53" spans="1:3" ht="15.75" thickBot="1" x14ac:dyDescent="0.3">
      <c r="A53" s="131" t="s">
        <v>296</v>
      </c>
      <c r="B53" s="132" t="s">
        <v>294</v>
      </c>
      <c r="C53" s="411"/>
    </row>
    <row r="54" spans="1:3" x14ac:dyDescent="0.25">
      <c r="A54" s="126" t="s">
        <v>78</v>
      </c>
      <c r="B54" s="127" t="s">
        <v>406</v>
      </c>
      <c r="C54" s="128" t="s">
        <v>231</v>
      </c>
    </row>
    <row r="55" spans="1:3" ht="33.75" x14ac:dyDescent="0.25">
      <c r="A55" s="129" t="s">
        <v>64</v>
      </c>
      <c r="B55" s="130" t="s">
        <v>381</v>
      </c>
      <c r="C55" s="410" t="s">
        <v>407</v>
      </c>
    </row>
    <row r="56" spans="1:3" x14ac:dyDescent="0.25">
      <c r="A56" s="129" t="s">
        <v>85</v>
      </c>
      <c r="B56" s="130" t="s">
        <v>57</v>
      </c>
      <c r="C56" s="410"/>
    </row>
    <row r="57" spans="1:3" ht="15.75" thickBot="1" x14ac:dyDescent="0.3">
      <c r="A57" s="131" t="s">
        <v>296</v>
      </c>
      <c r="B57" s="132" t="s">
        <v>294</v>
      </c>
      <c r="C57" s="411"/>
    </row>
    <row r="58" spans="1:3" x14ac:dyDescent="0.25">
      <c r="A58" s="126" t="s">
        <v>78</v>
      </c>
      <c r="B58" s="127" t="s">
        <v>1077</v>
      </c>
      <c r="C58" s="128" t="s">
        <v>231</v>
      </c>
    </row>
    <row r="59" spans="1:3" ht="22.5" x14ac:dyDescent="0.25">
      <c r="A59" s="129" t="s">
        <v>64</v>
      </c>
      <c r="B59" s="130" t="s">
        <v>563</v>
      </c>
      <c r="C59" s="410" t="s">
        <v>1185</v>
      </c>
    </row>
    <row r="60" spans="1:3" x14ac:dyDescent="0.25">
      <c r="A60" s="129" t="s">
        <v>85</v>
      </c>
      <c r="B60" s="130" t="s">
        <v>57</v>
      </c>
      <c r="C60" s="410"/>
    </row>
    <row r="61" spans="1:3" ht="15.75" thickBot="1" x14ac:dyDescent="0.3">
      <c r="A61" s="131" t="s">
        <v>296</v>
      </c>
      <c r="B61" s="132" t="s">
        <v>80</v>
      </c>
      <c r="C61" s="411"/>
    </row>
    <row r="62" spans="1:3" x14ac:dyDescent="0.25">
      <c r="A62" s="126" t="s">
        <v>78</v>
      </c>
      <c r="B62" s="127" t="s">
        <v>1093</v>
      </c>
      <c r="C62" s="128" t="s">
        <v>231</v>
      </c>
    </row>
    <row r="63" spans="1:3" ht="22.5" x14ac:dyDescent="0.25">
      <c r="A63" s="129" t="s">
        <v>64</v>
      </c>
      <c r="B63" s="130" t="s">
        <v>566</v>
      </c>
      <c r="C63" s="410" t="s">
        <v>1186</v>
      </c>
    </row>
    <row r="64" spans="1:3" x14ac:dyDescent="0.25">
      <c r="A64" s="129" t="s">
        <v>85</v>
      </c>
      <c r="B64" s="130" t="s">
        <v>57</v>
      </c>
      <c r="C64" s="410"/>
    </row>
    <row r="65" spans="1:3" ht="15.75" thickBot="1" x14ac:dyDescent="0.3">
      <c r="A65" s="131" t="s">
        <v>296</v>
      </c>
      <c r="B65" s="132" t="s">
        <v>294</v>
      </c>
      <c r="C65" s="411"/>
    </row>
    <row r="66" spans="1:3" x14ac:dyDescent="0.25">
      <c r="A66" s="126" t="s">
        <v>78</v>
      </c>
      <c r="B66" s="127" t="s">
        <v>1129</v>
      </c>
      <c r="C66" s="128" t="s">
        <v>231</v>
      </c>
    </row>
    <row r="67" spans="1:3" ht="22.5" x14ac:dyDescent="0.25">
      <c r="A67" s="129" t="s">
        <v>64</v>
      </c>
      <c r="B67" s="130" t="s">
        <v>574</v>
      </c>
      <c r="C67" s="410" t="s">
        <v>1183</v>
      </c>
    </row>
    <row r="68" spans="1:3" x14ac:dyDescent="0.25">
      <c r="A68" s="129" t="s">
        <v>85</v>
      </c>
      <c r="B68" s="130" t="s">
        <v>57</v>
      </c>
      <c r="C68" s="410"/>
    </row>
    <row r="69" spans="1:3" ht="15.75" thickBot="1" x14ac:dyDescent="0.3">
      <c r="A69" s="131" t="s">
        <v>296</v>
      </c>
      <c r="B69" s="132" t="s">
        <v>80</v>
      </c>
      <c r="C69" s="411"/>
    </row>
    <row r="70" spans="1:3" x14ac:dyDescent="0.25">
      <c r="A70" s="126" t="s">
        <v>78</v>
      </c>
      <c r="B70" s="127" t="s">
        <v>1125</v>
      </c>
      <c r="C70" s="128" t="s">
        <v>231</v>
      </c>
    </row>
    <row r="71" spans="1:3" x14ac:dyDescent="0.25">
      <c r="A71" s="129" t="s">
        <v>64</v>
      </c>
      <c r="B71" s="130" t="s">
        <v>572</v>
      </c>
      <c r="C71" s="410" t="s">
        <v>1187</v>
      </c>
    </row>
    <row r="72" spans="1:3" x14ac:dyDescent="0.25">
      <c r="A72" s="129" t="s">
        <v>85</v>
      </c>
      <c r="B72" s="130" t="s">
        <v>57</v>
      </c>
      <c r="C72" s="410"/>
    </row>
    <row r="73" spans="1:3" ht="15.75" thickBot="1" x14ac:dyDescent="0.3">
      <c r="A73" s="131" t="s">
        <v>296</v>
      </c>
      <c r="B73" s="132" t="s">
        <v>80</v>
      </c>
      <c r="C73" s="411"/>
    </row>
    <row r="74" spans="1:3" x14ac:dyDescent="0.25">
      <c r="A74" s="126" t="s">
        <v>78</v>
      </c>
      <c r="B74" s="127" t="s">
        <v>1040</v>
      </c>
      <c r="C74" s="128" t="s">
        <v>231</v>
      </c>
    </row>
    <row r="75" spans="1:3" ht="22.5" x14ac:dyDescent="0.25">
      <c r="A75" s="129" t="s">
        <v>64</v>
      </c>
      <c r="B75" s="130" t="s">
        <v>548</v>
      </c>
      <c r="C75" s="410" t="s">
        <v>1188</v>
      </c>
    </row>
    <row r="76" spans="1:3" x14ac:dyDescent="0.25">
      <c r="A76" s="129" t="s">
        <v>85</v>
      </c>
      <c r="B76" s="130" t="s">
        <v>1189</v>
      </c>
      <c r="C76" s="410"/>
    </row>
    <row r="77" spans="1:3" ht="15.75" thickBot="1" x14ac:dyDescent="0.3">
      <c r="A77" s="131" t="s">
        <v>296</v>
      </c>
      <c r="B77" s="132" t="s">
        <v>80</v>
      </c>
      <c r="C77" s="411"/>
    </row>
    <row r="78" spans="1:3" x14ac:dyDescent="0.25">
      <c r="A78" s="126" t="s">
        <v>78</v>
      </c>
      <c r="B78" s="127" t="s">
        <v>1017</v>
      </c>
      <c r="C78" s="128" t="s">
        <v>231</v>
      </c>
    </row>
    <row r="79" spans="1:3" ht="22.5" x14ac:dyDescent="0.25">
      <c r="A79" s="129" t="s">
        <v>64</v>
      </c>
      <c r="B79" s="130" t="s">
        <v>516</v>
      </c>
      <c r="C79" s="410" t="s">
        <v>1190</v>
      </c>
    </row>
    <row r="80" spans="1:3" x14ac:dyDescent="0.25">
      <c r="A80" s="129" t="s">
        <v>85</v>
      </c>
      <c r="B80" s="130" t="s">
        <v>1189</v>
      </c>
      <c r="C80" s="410"/>
    </row>
    <row r="81" spans="1:3" ht="15.75" thickBot="1" x14ac:dyDescent="0.3">
      <c r="A81" s="131" t="s">
        <v>296</v>
      </c>
      <c r="B81" s="132" t="s">
        <v>19</v>
      </c>
      <c r="C81" s="411"/>
    </row>
    <row r="82" spans="1:3" x14ac:dyDescent="0.25">
      <c r="A82" s="126" t="s">
        <v>78</v>
      </c>
      <c r="B82" s="127" t="s">
        <v>779</v>
      </c>
      <c r="C82" s="128" t="s">
        <v>231</v>
      </c>
    </row>
    <row r="83" spans="1:3" ht="22.5" x14ac:dyDescent="0.25">
      <c r="A83" s="129" t="s">
        <v>64</v>
      </c>
      <c r="B83" s="130" t="s">
        <v>470</v>
      </c>
      <c r="C83" s="410" t="s">
        <v>1191</v>
      </c>
    </row>
    <row r="84" spans="1:3" x14ac:dyDescent="0.25">
      <c r="A84" s="129" t="s">
        <v>85</v>
      </c>
      <c r="B84" s="130" t="s">
        <v>1192</v>
      </c>
      <c r="C84" s="410"/>
    </row>
    <row r="85" spans="1:3" ht="15.75" thickBot="1" x14ac:dyDescent="0.3">
      <c r="A85" s="131" t="s">
        <v>296</v>
      </c>
      <c r="B85" s="132" t="s">
        <v>471</v>
      </c>
      <c r="C85" s="411"/>
    </row>
    <row r="86" spans="1:3" x14ac:dyDescent="0.25">
      <c r="A86" s="126" t="s">
        <v>78</v>
      </c>
      <c r="B86" s="127" t="s">
        <v>786</v>
      </c>
      <c r="C86" s="128" t="s">
        <v>231</v>
      </c>
    </row>
    <row r="87" spans="1:3" x14ac:dyDescent="0.25">
      <c r="A87" s="129" t="s">
        <v>64</v>
      </c>
      <c r="B87" s="130" t="s">
        <v>480</v>
      </c>
      <c r="C87" s="410" t="s">
        <v>1193</v>
      </c>
    </row>
    <row r="88" spans="1:3" x14ac:dyDescent="0.25">
      <c r="A88" s="129" t="s">
        <v>85</v>
      </c>
      <c r="B88" s="130" t="s">
        <v>1192</v>
      </c>
      <c r="C88" s="410"/>
    </row>
    <row r="89" spans="1:3" ht="15.75" thickBot="1" x14ac:dyDescent="0.3">
      <c r="A89" s="131" t="s">
        <v>296</v>
      </c>
      <c r="B89" s="132" t="s">
        <v>80</v>
      </c>
      <c r="C89" s="411"/>
    </row>
    <row r="90" spans="1:3" x14ac:dyDescent="0.25">
      <c r="A90" s="126" t="s">
        <v>78</v>
      </c>
      <c r="B90" s="248" t="s">
        <v>357</v>
      </c>
      <c r="C90" s="128" t="s">
        <v>231</v>
      </c>
    </row>
    <row r="91" spans="1:3" x14ac:dyDescent="0.25">
      <c r="A91" s="129" t="s">
        <v>64</v>
      </c>
      <c r="B91" s="130" t="s">
        <v>76</v>
      </c>
      <c r="C91" s="410" t="s">
        <v>358</v>
      </c>
    </row>
    <row r="92" spans="1:3" x14ac:dyDescent="0.25">
      <c r="A92" s="129" t="s">
        <v>85</v>
      </c>
      <c r="B92" s="130" t="s">
        <v>69</v>
      </c>
      <c r="C92" s="410"/>
    </row>
    <row r="93" spans="1:3" ht="15.75" thickBot="1" x14ac:dyDescent="0.3">
      <c r="A93" s="131" t="s">
        <v>296</v>
      </c>
      <c r="B93" s="132" t="s">
        <v>62</v>
      </c>
      <c r="C93" s="411"/>
    </row>
    <row r="94" spans="1:3" x14ac:dyDescent="0.25">
      <c r="A94" s="126" t="s">
        <v>78</v>
      </c>
      <c r="B94" s="248" t="s">
        <v>1194</v>
      </c>
      <c r="C94" s="128" t="s">
        <v>231</v>
      </c>
    </row>
    <row r="95" spans="1:3" x14ac:dyDescent="0.25">
      <c r="A95" s="129" t="s">
        <v>64</v>
      </c>
      <c r="B95" s="130" t="s">
        <v>370</v>
      </c>
      <c r="C95" s="410" t="s">
        <v>1195</v>
      </c>
    </row>
    <row r="96" spans="1:3" x14ac:dyDescent="0.25">
      <c r="A96" s="129" t="s">
        <v>85</v>
      </c>
      <c r="B96" s="130" t="s">
        <v>57</v>
      </c>
      <c r="C96" s="410"/>
    </row>
    <row r="97" spans="1:3" ht="15.75" thickBot="1" x14ac:dyDescent="0.3">
      <c r="A97" s="131" t="s">
        <v>296</v>
      </c>
      <c r="B97" s="132" t="s">
        <v>397</v>
      </c>
      <c r="C97" s="411"/>
    </row>
    <row r="98" spans="1:3" x14ac:dyDescent="0.25">
      <c r="A98" s="126" t="s">
        <v>78</v>
      </c>
      <c r="B98" s="127" t="s">
        <v>676</v>
      </c>
      <c r="C98" s="128" t="s">
        <v>231</v>
      </c>
    </row>
    <row r="99" spans="1:3" ht="22.5" x14ac:dyDescent="0.25">
      <c r="A99" s="129" t="s">
        <v>64</v>
      </c>
      <c r="B99" s="130" t="s">
        <v>677</v>
      </c>
      <c r="C99" s="410" t="s">
        <v>1196</v>
      </c>
    </row>
    <row r="100" spans="1:3" x14ac:dyDescent="0.25">
      <c r="A100" s="129" t="s">
        <v>85</v>
      </c>
      <c r="B100" s="130" t="s">
        <v>147</v>
      </c>
      <c r="C100" s="410"/>
    </row>
    <row r="101" spans="1:3" ht="15.75" thickBot="1" x14ac:dyDescent="0.3">
      <c r="A101" s="131" t="s">
        <v>296</v>
      </c>
      <c r="B101" s="132" t="s">
        <v>80</v>
      </c>
      <c r="C101" s="411"/>
    </row>
    <row r="102" spans="1:3" x14ac:dyDescent="0.25">
      <c r="A102" s="126" t="s">
        <v>78</v>
      </c>
      <c r="B102" s="127" t="s">
        <v>635</v>
      </c>
      <c r="C102" s="128" t="s">
        <v>231</v>
      </c>
    </row>
    <row r="103" spans="1:3" x14ac:dyDescent="0.25">
      <c r="A103" s="129" t="s">
        <v>64</v>
      </c>
      <c r="B103" s="130" t="s">
        <v>1197</v>
      </c>
      <c r="C103" s="410" t="s">
        <v>1198</v>
      </c>
    </row>
    <row r="104" spans="1:3" x14ac:dyDescent="0.25">
      <c r="A104" s="129" t="s">
        <v>85</v>
      </c>
      <c r="B104" s="130" t="s">
        <v>1199</v>
      </c>
      <c r="C104" s="410"/>
    </row>
    <row r="105" spans="1:3" ht="15.75" thickBot="1" x14ac:dyDescent="0.3">
      <c r="A105" s="131" t="s">
        <v>296</v>
      </c>
      <c r="B105" s="132" t="s">
        <v>80</v>
      </c>
      <c r="C105" s="411"/>
    </row>
    <row r="106" spans="1:3" x14ac:dyDescent="0.25">
      <c r="A106" s="126" t="s">
        <v>78</v>
      </c>
      <c r="B106" s="127" t="s">
        <v>417</v>
      </c>
      <c r="C106" s="128" t="s">
        <v>231</v>
      </c>
    </row>
    <row r="107" spans="1:3" ht="22.5" x14ac:dyDescent="0.25">
      <c r="A107" s="129" t="s">
        <v>64</v>
      </c>
      <c r="B107" s="130" t="s">
        <v>419</v>
      </c>
      <c r="C107" s="410" t="s">
        <v>424</v>
      </c>
    </row>
    <row r="108" spans="1:3" x14ac:dyDescent="0.25">
      <c r="A108" s="129" t="s">
        <v>85</v>
      </c>
      <c r="B108" s="130" t="s">
        <v>425</v>
      </c>
      <c r="C108" s="410"/>
    </row>
    <row r="109" spans="1:3" ht="15.75" thickBot="1" x14ac:dyDescent="0.3">
      <c r="A109" s="131" t="s">
        <v>296</v>
      </c>
      <c r="B109" s="132" t="s">
        <v>39</v>
      </c>
      <c r="C109" s="411"/>
    </row>
    <row r="110" spans="1:3" x14ac:dyDescent="0.25">
      <c r="A110" s="126" t="s">
        <v>78</v>
      </c>
      <c r="B110" s="127" t="s">
        <v>412</v>
      </c>
      <c r="C110" s="128" t="s">
        <v>231</v>
      </c>
    </row>
    <row r="111" spans="1:3" x14ac:dyDescent="0.25">
      <c r="A111" s="129" t="s">
        <v>64</v>
      </c>
      <c r="B111" s="130" t="s">
        <v>414</v>
      </c>
      <c r="C111" s="410" t="s">
        <v>1200</v>
      </c>
    </row>
    <row r="112" spans="1:3" x14ac:dyDescent="0.25">
      <c r="A112" s="129" t="s">
        <v>85</v>
      </c>
      <c r="B112" s="130" t="s">
        <v>132</v>
      </c>
      <c r="C112" s="410"/>
    </row>
    <row r="113" spans="1:3" ht="15.75" thickBot="1" x14ac:dyDescent="0.3">
      <c r="A113" s="131" t="s">
        <v>296</v>
      </c>
      <c r="B113" s="132" t="s">
        <v>397</v>
      </c>
      <c r="C113" s="411"/>
    </row>
    <row r="114" spans="1:3" x14ac:dyDescent="0.25">
      <c r="A114" s="126" t="s">
        <v>78</v>
      </c>
      <c r="B114" s="127" t="s">
        <v>1201</v>
      </c>
      <c r="C114" s="128" t="s">
        <v>231</v>
      </c>
    </row>
    <row r="115" spans="1:3" x14ac:dyDescent="0.25">
      <c r="A115" s="129" t="s">
        <v>64</v>
      </c>
      <c r="B115" s="130" t="s">
        <v>1163</v>
      </c>
      <c r="C115" s="412" t="s">
        <v>1202</v>
      </c>
    </row>
    <row r="116" spans="1:3" x14ac:dyDescent="0.25">
      <c r="A116" s="129" t="s">
        <v>85</v>
      </c>
      <c r="B116" s="130" t="s">
        <v>1189</v>
      </c>
      <c r="C116" s="412"/>
    </row>
    <row r="117" spans="1:3" ht="15.75" thickBot="1" x14ac:dyDescent="0.3">
      <c r="A117" s="131" t="s">
        <v>296</v>
      </c>
      <c r="B117" s="132" t="s">
        <v>80</v>
      </c>
      <c r="C117" s="412"/>
    </row>
    <row r="118" spans="1:3" x14ac:dyDescent="0.25">
      <c r="A118" s="126" t="s">
        <v>78</v>
      </c>
      <c r="B118" s="127" t="s">
        <v>1203</v>
      </c>
      <c r="C118" s="128" t="s">
        <v>231</v>
      </c>
    </row>
    <row r="119" spans="1:3" x14ac:dyDescent="0.25">
      <c r="A119" s="129" t="s">
        <v>64</v>
      </c>
      <c r="B119" s="130" t="s">
        <v>1174</v>
      </c>
      <c r="C119" s="412" t="s">
        <v>1202</v>
      </c>
    </row>
    <row r="120" spans="1:3" x14ac:dyDescent="0.25">
      <c r="A120" s="129" t="s">
        <v>85</v>
      </c>
      <c r="B120" s="130" t="s">
        <v>1189</v>
      </c>
      <c r="C120" s="412"/>
    </row>
    <row r="121" spans="1:3" ht="15.75" thickBot="1" x14ac:dyDescent="0.3">
      <c r="A121" s="131" t="s">
        <v>296</v>
      </c>
      <c r="B121" s="132" t="s">
        <v>80</v>
      </c>
      <c r="C121" s="412"/>
    </row>
  </sheetData>
  <mergeCells count="31">
    <mergeCell ref="C39:C41"/>
    <mergeCell ref="C43:C45"/>
    <mergeCell ref="C19:C21"/>
    <mergeCell ref="C23:C25"/>
    <mergeCell ref="C27:C29"/>
    <mergeCell ref="C31:C33"/>
    <mergeCell ref="C35:C37"/>
    <mergeCell ref="C3:C5"/>
    <mergeCell ref="C7:C9"/>
    <mergeCell ref="C11:C13"/>
    <mergeCell ref="A1:C1"/>
    <mergeCell ref="C15:C17"/>
    <mergeCell ref="C47:C49"/>
    <mergeCell ref="C51:C53"/>
    <mergeCell ref="C55:C57"/>
    <mergeCell ref="C59:C61"/>
    <mergeCell ref="C63:C65"/>
    <mergeCell ref="C67:C69"/>
    <mergeCell ref="C71:C73"/>
    <mergeCell ref="C75:C77"/>
    <mergeCell ref="C79:C81"/>
    <mergeCell ref="C83:C85"/>
    <mergeCell ref="C107:C109"/>
    <mergeCell ref="C111:C113"/>
    <mergeCell ref="C115:C117"/>
    <mergeCell ref="C119:C121"/>
    <mergeCell ref="C87:C89"/>
    <mergeCell ref="C91:C93"/>
    <mergeCell ref="C95:C97"/>
    <mergeCell ref="C99:C101"/>
    <mergeCell ref="C103:C105"/>
  </mergeCells>
  <pageMargins left="0.511811024" right="0.511811024" top="1.25" bottom="0.78740157499999996" header="0.31496062000000002" footer="0.31496062000000002"/>
  <pageSetup paperSize="9" scale="90" orientation="portrait" r:id="rId1"/>
  <headerFooter>
    <oddHeader>&amp;L&amp;G&amp;R&amp;G</oddHeader>
    <oddFooter>&amp;L&amp;9&amp;K01+049Superintendência Administrativa
Coordenadoria de Obras e Reformas.
Fone: 3613 5474 / 5431 – geobras@ses.mt.gov.br</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11</vt:i4>
      </vt:variant>
    </vt:vector>
  </HeadingPairs>
  <TitlesOfParts>
    <vt:vector size="25" baseType="lpstr">
      <vt:lpstr>Hidraulico</vt:lpstr>
      <vt:lpstr>Hidrossanitário</vt:lpstr>
      <vt:lpstr>MAPA DE COTAÇÃO</vt:lpstr>
      <vt:lpstr>ENCARGOS SOCIAIS</vt:lpstr>
      <vt:lpstr>RESUMO</vt:lpstr>
      <vt:lpstr>Arquitetonico</vt:lpstr>
      <vt:lpstr>LAR DOCE LAR Eletrica-Lista</vt:lpstr>
      <vt:lpstr>Muro estrutural</vt:lpstr>
      <vt:lpstr>Lar Doce Lar</vt:lpstr>
      <vt:lpstr>Planilha Orçamentária </vt:lpstr>
      <vt:lpstr>CRONOGRAMA</vt:lpstr>
      <vt:lpstr>BDI - Aliquota ISSQN - 5,0%</vt:lpstr>
      <vt:lpstr>Composições</vt:lpstr>
      <vt:lpstr>Referencia composição</vt:lpstr>
      <vt:lpstr>Arquitetonico!Area_de_impressao</vt:lpstr>
      <vt:lpstr>'BDI - Aliquota ISSQN - 5,0%'!Area_de_impressao</vt:lpstr>
      <vt:lpstr>Composições!Area_de_impressao</vt:lpstr>
      <vt:lpstr>CRONOGRAMA!Area_de_impressao</vt:lpstr>
      <vt:lpstr>'ENCARGOS SOCIAIS'!Area_de_impressao</vt:lpstr>
      <vt:lpstr>Hidraulico!Area_de_impressao</vt:lpstr>
      <vt:lpstr>Hidrossanitário!Area_de_impressao</vt:lpstr>
      <vt:lpstr>'MAPA DE COTAÇÃO'!Area_de_impressao</vt:lpstr>
      <vt:lpstr>'Muro estrutural'!Area_de_impressao</vt:lpstr>
      <vt:lpstr>'Planilha Orçamentária '!Area_de_impressao</vt:lpstr>
      <vt:lpstr>RESUMO!Area_de_impressao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Vinicius Ferreira Fava</cp:lastModifiedBy>
  <cp:lastPrinted>2018-05-30T14:46:51Z</cp:lastPrinted>
  <dcterms:created xsi:type="dcterms:W3CDTF">2018-04-24T10:22:33Z</dcterms:created>
  <dcterms:modified xsi:type="dcterms:W3CDTF">2018-05-30T14:50:37Z</dcterms:modified>
</cp:coreProperties>
</file>